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3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<sst xmlns="http://schemas.openxmlformats.org/spreadsheetml/2006/main" count="81" uniqueCount="69">
  <si>
    <t>итого</t>
  </si>
  <si>
    <t>наименование услуг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</si>
  <si>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</si>
  <si>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</si>
  <si>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</si>
  <si>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</si>
  <si>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содержание общедомового имущества, в т.ч.:</t>
  </si>
  <si>
    <t>ед. изм.</t>
  </si>
  <si>
    <t xml:space="preserve"> № п.п</t>
  </si>
  <si>
    <t>Ремонт  балконных козырьков  и кирпичная кладка парапета</t>
  </si>
  <si>
    <t>Изготовлеие и монтаж металлических колпаков на вытяжные трубы</t>
  </si>
  <si>
    <t xml:space="preserve">Раскатка асфальта </t>
  </si>
  <si>
    <t>м2</t>
  </si>
  <si>
    <t>шт</t>
  </si>
  <si>
    <t>ул. Инициативная д.18, 2014 г.</t>
  </si>
  <si>
    <t>1875,76 м2</t>
  </si>
  <si>
    <t>12,70 руб./м2</t>
  </si>
  <si>
    <t>4,00 руб./м2</t>
  </si>
  <si>
    <t xml:space="preserve">тариф по услуге содержание </t>
  </si>
  <si>
    <t xml:space="preserve">тариф по текущему ремонту </t>
  </si>
  <si>
    <t>общая площадь помещений</t>
  </si>
  <si>
    <t>тариф по капит. ремонту</t>
  </si>
  <si>
    <t>6,50 руб. /м2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</si>
  <si>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</si>
  <si>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</si>
  <si>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</si>
  <si>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</si>
  <si>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</si>
  <si>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2014 год</t>
  </si>
  <si>
    <t>ул. Инициативная д. 18</t>
  </si>
  <si>
    <t>Информация по услуге  текущий ремонт общедомового имущества</t>
  </si>
  <si>
    <t>стоимость выполненных работ, услуг, руб.</t>
  </si>
  <si>
    <t>наименование работ, услуг</t>
  </si>
  <si>
    <t>01.01.2014-31.08.2014</t>
  </si>
  <si>
    <t>01.08.2014-31.12.2014</t>
  </si>
  <si>
    <t>7,00 руб./м3</t>
  </si>
  <si>
    <t>объём выполненных работ, услуг</t>
  </si>
  <si>
    <t>Информация о начислении и поступлении платежей по коммунальным услугам</t>
  </si>
  <si>
    <t>объём потребления</t>
  </si>
  <si>
    <t>начислено</t>
  </si>
  <si>
    <t>поступило</t>
  </si>
  <si>
    <t xml:space="preserve">задолженность 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</si>
  <si>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</si>
  <si>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</si>
  <si>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</si>
  <si>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</si>
  <si>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</si>
  <si>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общий свет</t>
  </si>
  <si>
    <t>отопление</t>
  </si>
  <si>
    <t xml:space="preserve">электроэнергия </t>
  </si>
  <si>
    <t>электроэнергия на ОДН</t>
  </si>
  <si>
    <t>ул. Инициативная д.18,2014 г.</t>
  </si>
  <si>
    <t>ул. Инициативная д.18,2013 г.</t>
  </si>
  <si>
    <t>Информация по услуге содержание общедомового имущества</t>
  </si>
  <si>
    <t>остаток на начало года</t>
  </si>
  <si>
    <t>расходы</t>
  </si>
  <si>
    <t>остаток на конец года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</si>
  <si>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</si>
  <si>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</si>
  <si>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</si>
  <si>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</si>
  <si>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</si>
  <si>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</si>
  <si>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</si>
  <si>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1863 м3</t>
  </si>
  <si>
    <t>1457 м3</t>
  </si>
  <si>
    <t>342 гкал</t>
  </si>
  <si>
    <t>59984 квтч</t>
  </si>
  <si>
    <t>3535 м3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</si>
</sst>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0"/>
      <name val="Arial Сyr"/>
      <family val="0"/>
    </font>
    <font>
      <sz val="10"/>
      <name val="Arial С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33" borderId="0" xfId="0" applyNumberFormat="1" applyFont="1" applyFill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justify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2" fontId="0" fillId="33" borderId="0" xfId="0" applyNumberFormat="1" applyFill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78" t="s">
        <v>14</v>
      </c>
      <c r="B1" s="79"/>
      <c r="C1" s="79"/>
      <c r="D1" s="79"/>
      <c r="E1" s="79"/>
      <c r="F1" s="79"/>
    </row>
    <row r="2" spans="1:9" ht="12.75">
      <c r="A2" s="83"/>
      <c r="B2" s="84"/>
      <c r="C2" s="84"/>
      <c r="D2" s="84"/>
      <c r="E2" s="84"/>
      <c r="F2" s="84"/>
      <c r="G2" s="84"/>
      <c r="H2" s="84"/>
      <c r="I2" s="84"/>
    </row>
    <row r="3" spans="1:9" ht="12.75">
      <c r="A3" s="10" t="s">
        <v>20</v>
      </c>
      <c r="B3" s="11"/>
      <c r="C3" s="12" t="s">
        <v>15</v>
      </c>
      <c r="D3" s="9"/>
      <c r="E3" s="9"/>
      <c r="F3" s="9"/>
      <c r="G3" s="9"/>
      <c r="H3" s="9"/>
      <c r="I3" s="9"/>
    </row>
    <row r="4" spans="1:9" ht="12.75">
      <c r="A4" s="13" t="s">
        <v>18</v>
      </c>
      <c r="B4" s="13"/>
      <c r="C4" s="12" t="s">
        <v>16</v>
      </c>
      <c r="D4" s="8"/>
      <c r="E4" s="8"/>
      <c r="F4" s="8"/>
      <c r="G4" s="8"/>
      <c r="H4" s="8"/>
      <c r="I4" s="8"/>
    </row>
    <row r="5" spans="1:9" ht="28.5" customHeight="1">
      <c r="A5" s="85" t="s">
        <v>19</v>
      </c>
      <c r="B5" s="54" t="s">
        <v>33</v>
      </c>
      <c r="C5" s="55" t="s">
        <v>17</v>
      </c>
      <c r="D5" s="8"/>
      <c r="E5" s="8"/>
      <c r="F5" s="8"/>
      <c r="G5" s="8"/>
      <c r="H5" s="8"/>
      <c r="I5" s="8"/>
    </row>
    <row r="6" spans="1:9" ht="27" customHeight="1">
      <c r="A6" s="85"/>
      <c r="B6" s="54" t="s">
        <v>34</v>
      </c>
      <c r="C6" s="55" t="s">
        <v>35</v>
      </c>
      <c r="D6" s="8"/>
      <c r="E6" s="8"/>
      <c r="F6" s="8"/>
      <c r="G6" s="8"/>
      <c r="H6" s="8"/>
      <c r="I6" s="8"/>
    </row>
    <row r="7" spans="1:9" ht="12.75">
      <c r="A7" s="13" t="s">
        <v>21</v>
      </c>
      <c r="B7" s="13"/>
      <c r="C7" s="12" t="s">
        <v>22</v>
      </c>
      <c r="D7" s="5"/>
      <c r="E7" s="8"/>
      <c r="F7" s="8"/>
      <c r="G7" s="8"/>
      <c r="H7" s="8"/>
      <c r="I7" s="8"/>
    </row>
    <row r="8" spans="1:9" ht="12.75">
      <c r="A8" s="82"/>
      <c r="B8" s="82"/>
      <c r="C8" s="82"/>
      <c r="D8" s="82"/>
      <c r="E8" s="82"/>
      <c r="F8" s="82"/>
      <c r="G8" s="82"/>
      <c r="H8" s="82"/>
      <c r="I8" s="82"/>
    </row>
    <row r="9" spans="1:9" ht="12.75">
      <c r="A9" s="80"/>
      <c r="B9" s="80"/>
      <c r="C9" s="80"/>
      <c r="D9" s="80"/>
      <c r="E9" s="80"/>
      <c r="F9" s="80"/>
      <c r="G9" s="80"/>
      <c r="H9" s="80"/>
      <c r="I9" s="80"/>
    </row>
    <row r="10" spans="1:9" ht="12.75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2.75" hidden="1">
      <c r="A11" s="76"/>
      <c r="B11" s="76"/>
      <c r="C11" s="76"/>
      <c r="D11" s="76"/>
      <c r="E11" s="76"/>
      <c r="F11" s="76"/>
      <c r="G11" s="77"/>
      <c r="H11" s="77"/>
      <c r="I11" s="77"/>
    </row>
    <row r="12" spans="1:9" ht="39" customHeight="1">
      <c r="A12" s="15" t="s">
        <v>1</v>
      </c>
      <c r="B12" s="15" t="s">
        <v>23</v>
      </c>
      <c r="C12" s="15" t="s">
        <v>24</v>
      </c>
      <c r="D12" s="15" t="s">
        <v>25</v>
      </c>
      <c r="E12" s="15" t="s">
        <v>26</v>
      </c>
      <c r="F12" s="15" t="s">
        <v>27</v>
      </c>
      <c r="G12" s="7"/>
      <c r="H12" s="7"/>
      <c r="I12" s="7"/>
    </row>
    <row r="13" spans="1:6" ht="12.75" hidden="1">
      <c r="A13" s="14"/>
      <c r="B13" s="14"/>
      <c r="C13" s="14"/>
      <c r="D13" s="14"/>
      <c r="E13" s="14"/>
      <c r="F13" s="14"/>
    </row>
    <row r="14" spans="1:6" ht="12.75" hidden="1">
      <c r="A14" s="14"/>
      <c r="B14" s="14"/>
      <c r="C14" s="14"/>
      <c r="D14" s="14"/>
      <c r="E14" s="14"/>
      <c r="F14" s="14"/>
    </row>
    <row r="15" spans="1:6" ht="12.75" hidden="1">
      <c r="A15" s="14"/>
      <c r="B15" s="14"/>
      <c r="C15" s="14"/>
      <c r="D15" s="14"/>
      <c r="E15" s="14"/>
      <c r="F15" s="14"/>
    </row>
    <row r="16" spans="1:6" ht="12.75" hidden="1">
      <c r="A16" s="14"/>
      <c r="B16" s="14"/>
      <c r="C16" s="14"/>
      <c r="D16" s="14"/>
      <c r="E16" s="14"/>
      <c r="F16" s="14"/>
    </row>
    <row r="17" spans="1:6" ht="45" customHeight="1">
      <c r="A17" s="17" t="s">
        <v>6</v>
      </c>
      <c r="B17" s="23">
        <v>-3036.09</v>
      </c>
      <c r="C17" s="24">
        <v>282984.25</v>
      </c>
      <c r="D17" s="24">
        <v>292941.47</v>
      </c>
      <c r="E17" s="24">
        <v>282984.25</v>
      </c>
      <c r="F17" s="24">
        <f>B17+D17-E17</f>
        <v>6921.129999999946</v>
      </c>
    </row>
    <row r="18" spans="1:6" ht="74.25" customHeight="1" hidden="1">
      <c r="A18" s="18"/>
      <c r="B18" s="25"/>
      <c r="C18" s="21"/>
      <c r="D18" s="21"/>
      <c r="E18" s="21"/>
      <c r="F18" s="21"/>
    </row>
    <row r="19" spans="1:6" ht="56.25" customHeight="1" hidden="1">
      <c r="A19" s="18"/>
      <c r="B19" s="25"/>
      <c r="C19" s="21"/>
      <c r="D19" s="21"/>
      <c r="E19" s="21"/>
      <c r="F19" s="21"/>
    </row>
    <row r="20" spans="1:6" ht="32.25" customHeight="1" hidden="1">
      <c r="A20" s="18"/>
      <c r="B20" s="25"/>
      <c r="C20" s="21"/>
      <c r="D20" s="21"/>
      <c r="E20" s="21"/>
      <c r="F20" s="21"/>
    </row>
    <row r="21" spans="1:6" ht="29.25" customHeight="1" hidden="1">
      <c r="A21" s="18"/>
      <c r="B21" s="25"/>
      <c r="C21" s="21"/>
      <c r="D21" s="21"/>
      <c r="E21" s="21"/>
      <c r="F21" s="21"/>
    </row>
    <row r="22" spans="1:6" ht="51" customHeight="1" hidden="1">
      <c r="A22" s="18"/>
      <c r="B22" s="25"/>
      <c r="C22" s="21"/>
      <c r="D22" s="21"/>
      <c r="E22" s="21"/>
      <c r="F22" s="21"/>
    </row>
    <row r="23" spans="1:6" ht="12.75" hidden="1">
      <c r="A23" s="18"/>
      <c r="B23" s="25"/>
      <c r="C23" s="21"/>
      <c r="D23" s="21"/>
      <c r="E23" s="21"/>
      <c r="F23" s="21"/>
    </row>
    <row r="24" spans="1:6" ht="12.75" hidden="1">
      <c r="A24" s="18"/>
      <c r="B24" s="25"/>
      <c r="C24" s="21"/>
      <c r="D24" s="21"/>
      <c r="E24" s="21"/>
      <c r="F24" s="21"/>
    </row>
    <row r="25" spans="1:9" ht="33" customHeight="1" hidden="1">
      <c r="A25" s="18"/>
      <c r="B25" s="25"/>
      <c r="C25" s="21"/>
      <c r="D25" s="21"/>
      <c r="E25" s="21"/>
      <c r="F25" s="21"/>
      <c r="H25" s="1"/>
      <c r="I25" s="1"/>
    </row>
    <row r="26" spans="1:6" ht="59.25" customHeight="1">
      <c r="A26" s="19" t="s">
        <v>2</v>
      </c>
      <c r="B26" s="26">
        <v>-72167.48</v>
      </c>
      <c r="C26" s="27">
        <v>117641.08</v>
      </c>
      <c r="D26" s="27">
        <v>115575.66</v>
      </c>
      <c r="E26" s="27">
        <v>74038</v>
      </c>
      <c r="F26" s="27">
        <f>B26+D26-E26</f>
        <v>-30629.819999999992</v>
      </c>
    </row>
    <row r="27" spans="1:6" ht="50.25" customHeight="1">
      <c r="A27" s="19" t="s">
        <v>3</v>
      </c>
      <c r="B27" s="26"/>
      <c r="C27" s="27"/>
      <c r="D27" s="27"/>
      <c r="E27" s="27"/>
      <c r="F27" s="27"/>
    </row>
    <row r="28" spans="1:6" ht="36.75" customHeight="1">
      <c r="A28" s="19" t="s">
        <v>4</v>
      </c>
      <c r="B28" s="27"/>
      <c r="C28" s="27">
        <v>1230142.37</v>
      </c>
      <c r="D28" s="27">
        <v>1246055.36</v>
      </c>
      <c r="E28" s="27"/>
      <c r="F28" s="27"/>
    </row>
    <row r="29" spans="1:11" ht="33.75" customHeight="1">
      <c r="A29" s="19" t="s">
        <v>5</v>
      </c>
      <c r="B29" s="27">
        <v>947.69</v>
      </c>
      <c r="C29" s="27"/>
      <c r="D29" s="27">
        <v>770.84</v>
      </c>
      <c r="E29" s="27"/>
      <c r="F29" s="27">
        <f>B29+C29-E29+D29</f>
        <v>1718.5300000000002</v>
      </c>
      <c r="K29" s="2"/>
    </row>
    <row r="30" spans="1:6" ht="12.75" hidden="1">
      <c r="A30" s="20"/>
      <c r="B30" s="21"/>
      <c r="C30" s="21"/>
      <c r="D30" s="21"/>
      <c r="E30" s="21"/>
      <c r="F30" s="21"/>
    </row>
    <row r="31" spans="1:6" ht="12.75" hidden="1">
      <c r="A31" s="20"/>
      <c r="B31" s="21"/>
      <c r="C31" s="21"/>
      <c r="D31" s="21"/>
      <c r="E31" s="21"/>
      <c r="F31" s="21"/>
    </row>
    <row r="32" spans="1:6" ht="12.75" hidden="1">
      <c r="A32" s="20"/>
      <c r="B32" s="21"/>
      <c r="C32" s="21"/>
      <c r="D32" s="21"/>
      <c r="E32" s="21"/>
      <c r="F32" s="21"/>
    </row>
    <row r="33" spans="1:6" ht="12.75" hidden="1">
      <c r="A33" s="20"/>
      <c r="B33" s="21"/>
      <c r="C33" s="21"/>
      <c r="D33" s="21"/>
      <c r="E33" s="21"/>
      <c r="F33" s="21"/>
    </row>
    <row r="34" spans="1:6" ht="12.75" hidden="1">
      <c r="A34" s="20"/>
      <c r="B34" s="21"/>
      <c r="C34" s="21"/>
      <c r="D34" s="21"/>
      <c r="E34" s="21"/>
      <c r="F34" s="21"/>
    </row>
    <row r="35" spans="1:6" ht="43.5" customHeight="1" hidden="1">
      <c r="A35" s="20"/>
      <c r="B35" s="21"/>
      <c r="C35" s="21"/>
      <c r="D35" s="21"/>
      <c r="E35" s="21"/>
      <c r="F35" s="21"/>
    </row>
    <row r="36" spans="1:6" ht="12.75" hidden="1">
      <c r="A36" s="20"/>
      <c r="B36" s="21"/>
      <c r="C36" s="21"/>
      <c r="D36" s="21"/>
      <c r="E36" s="21"/>
      <c r="F36" s="21"/>
    </row>
    <row r="37" spans="1:6" ht="36.75" customHeight="1">
      <c r="A37" s="72" t="s">
        <v>0</v>
      </c>
      <c r="B37" s="52">
        <f>SUM(B17:B36)</f>
        <v>-74255.87999999999</v>
      </c>
      <c r="C37" s="52">
        <f>SUM(C15:C36)</f>
        <v>1630767.7000000002</v>
      </c>
      <c r="D37" s="52">
        <f>SUM(D15:D36)</f>
        <v>1655343.3300000003</v>
      </c>
      <c r="E37" s="52">
        <f>E17+E26+E29</f>
        <v>357022.25</v>
      </c>
      <c r="F37" s="52">
        <f>SUM(F17:F36)</f>
        <v>-21990.160000000047</v>
      </c>
    </row>
    <row r="38" spans="1:6" ht="12.75">
      <c r="A38" s="22"/>
      <c r="B38" s="28"/>
      <c r="C38" s="28"/>
      <c r="D38" s="28"/>
      <c r="E38" s="29"/>
      <c r="F38" s="28"/>
    </row>
    <row r="39" spans="1:6" ht="12.75">
      <c r="A39" s="22"/>
      <c r="B39" s="28"/>
      <c r="C39" s="28"/>
      <c r="D39" s="28"/>
      <c r="E39" s="28"/>
      <c r="F39" s="28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</sheetData>
  <sheetProtection/>
  <mergeCells count="7">
    <mergeCell ref="A11:I11"/>
    <mergeCell ref="A1:F1"/>
    <mergeCell ref="A9:I9"/>
    <mergeCell ref="A10:I10"/>
    <mergeCell ref="A8:I8"/>
    <mergeCell ref="A2:I2"/>
    <mergeCell ref="A5:A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1.00390625" style="0" customWidth="1"/>
    <col min="2" max="2" width="15.00390625" style="0" customWidth="1"/>
    <col min="3" max="3" width="15.875" style="0" customWidth="1"/>
    <col min="4" max="4" width="15.125" style="0" customWidth="1"/>
    <col min="5" max="5" width="11.875" style="0" customWidth="1"/>
    <col min="6" max="6" width="12.75390625" style="0" customWidth="1"/>
  </cols>
  <sheetData>
    <row r="1" spans="1:6" ht="12.75">
      <c r="A1" s="86" t="s">
        <v>52</v>
      </c>
      <c r="B1" s="87"/>
      <c r="C1" s="87"/>
      <c r="D1" s="87"/>
      <c r="E1" s="87"/>
      <c r="F1" s="87"/>
    </row>
    <row r="2" spans="1:9" ht="12.75">
      <c r="A2" s="86" t="s">
        <v>53</v>
      </c>
      <c r="B2" s="87"/>
      <c r="C2" s="87"/>
      <c r="D2" s="87"/>
      <c r="E2" s="87"/>
      <c r="F2" s="87"/>
      <c r="G2" s="89"/>
      <c r="H2" s="89"/>
      <c r="I2" s="89"/>
    </row>
    <row r="3" spans="1:9" ht="12.75">
      <c r="A3" s="88"/>
      <c r="B3" s="88"/>
      <c r="C3" s="88"/>
      <c r="D3" s="88"/>
      <c r="E3" s="88"/>
      <c r="F3" s="82"/>
      <c r="G3" s="82"/>
      <c r="H3" s="82"/>
      <c r="I3" s="82"/>
    </row>
    <row r="4" spans="1:9" ht="25.5">
      <c r="A4" s="66" t="s">
        <v>1</v>
      </c>
      <c r="B4" s="66" t="s">
        <v>54</v>
      </c>
      <c r="C4" s="66" t="s">
        <v>39</v>
      </c>
      <c r="D4" s="66" t="s">
        <v>40</v>
      </c>
      <c r="E4" s="70" t="s">
        <v>55</v>
      </c>
      <c r="F4" s="66" t="s">
        <v>56</v>
      </c>
      <c r="G4" s="7"/>
      <c r="H4" s="7"/>
      <c r="I4" s="7"/>
    </row>
    <row r="5" spans="1:6" ht="38.25">
      <c r="A5" s="67" t="s">
        <v>6</v>
      </c>
      <c r="B5" s="71">
        <v>-3036.09</v>
      </c>
      <c r="C5" s="52">
        <v>282984.25</v>
      </c>
      <c r="D5" s="52">
        <v>292941.47</v>
      </c>
      <c r="E5" s="52">
        <v>282984.25</v>
      </c>
      <c r="F5" s="52">
        <f>B5+D5-E5</f>
        <v>6921.129999999946</v>
      </c>
    </row>
    <row r="6" spans="1:6" ht="76.5" customHeight="1">
      <c r="A6" s="68" t="s">
        <v>57</v>
      </c>
      <c r="B6" s="69"/>
      <c r="C6" s="60"/>
      <c r="D6" s="60"/>
      <c r="E6" s="60">
        <v>69912.84</v>
      </c>
      <c r="F6" s="60"/>
    </row>
    <row r="7" spans="1:6" ht="64.5" customHeight="1">
      <c r="A7" s="68" t="s">
        <v>58</v>
      </c>
      <c r="B7" s="69"/>
      <c r="C7" s="60"/>
      <c r="D7" s="60"/>
      <c r="E7" s="60">
        <v>55148.23</v>
      </c>
      <c r="F7" s="60"/>
    </row>
    <row r="8" spans="1:6" ht="40.5" customHeight="1">
      <c r="A8" s="68" t="s">
        <v>59</v>
      </c>
      <c r="B8" s="69"/>
      <c r="C8" s="60"/>
      <c r="D8" s="60"/>
      <c r="E8" s="60">
        <v>14608.23</v>
      </c>
      <c r="F8" s="60"/>
    </row>
    <row r="9" spans="1:6" ht="30.75" customHeight="1">
      <c r="A9" s="68" t="s">
        <v>60</v>
      </c>
      <c r="B9" s="69"/>
      <c r="C9" s="60"/>
      <c r="D9" s="60"/>
      <c r="E9" s="60">
        <v>52333.7</v>
      </c>
      <c r="F9" s="60"/>
    </row>
    <row r="10" spans="1:6" ht="36" customHeight="1">
      <c r="A10" s="68" t="s">
        <v>61</v>
      </c>
      <c r="B10" s="69"/>
      <c r="C10" s="60"/>
      <c r="D10" s="60"/>
      <c r="E10" s="60">
        <v>8624.67</v>
      </c>
      <c r="F10" s="60"/>
    </row>
    <row r="11" spans="1:6" ht="46.5" customHeight="1">
      <c r="A11" s="68" t="s">
        <v>62</v>
      </c>
      <c r="B11" s="69"/>
      <c r="C11" s="60"/>
      <c r="D11" s="60"/>
      <c r="E11" s="60">
        <v>41581</v>
      </c>
      <c r="F11" s="60"/>
    </row>
    <row r="12" spans="1:9" ht="36" customHeight="1">
      <c r="A12" s="68" t="s">
        <v>63</v>
      </c>
      <c r="B12" s="69"/>
      <c r="C12" s="60"/>
      <c r="D12" s="60"/>
      <c r="E12" s="60">
        <v>40775.58</v>
      </c>
      <c r="F12" s="60"/>
      <c r="H12" s="1"/>
      <c r="I12" s="1"/>
    </row>
    <row r="13" ht="12.75">
      <c r="E13" s="73"/>
    </row>
  </sheetData>
  <sheetProtection/>
  <mergeCells count="3">
    <mergeCell ref="A1:F1"/>
    <mergeCell ref="A3:I3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1.375" style="0" customWidth="1"/>
    <col min="2" max="2" width="27.3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93" t="s">
        <v>30</v>
      </c>
      <c r="B1" s="93"/>
      <c r="C1" s="93"/>
      <c r="D1" s="93"/>
      <c r="E1" s="93"/>
      <c r="F1" s="6"/>
      <c r="G1" s="6"/>
    </row>
    <row r="2" spans="1:7" ht="15.75">
      <c r="A2" s="94" t="s">
        <v>29</v>
      </c>
      <c r="B2" s="94"/>
      <c r="C2" s="94"/>
      <c r="D2" s="94"/>
      <c r="E2" s="94"/>
      <c r="F2" s="6"/>
      <c r="G2" s="6"/>
    </row>
    <row r="3" spans="1:7" ht="15.75" hidden="1">
      <c r="A3" s="31"/>
      <c r="B3" s="32"/>
      <c r="C3" s="32"/>
      <c r="D3" s="32"/>
      <c r="E3" s="32"/>
      <c r="F3" s="2"/>
      <c r="G3" s="2"/>
    </row>
    <row r="4" spans="1:7" ht="15.75">
      <c r="A4" s="94" t="s">
        <v>28</v>
      </c>
      <c r="B4" s="94"/>
      <c r="C4" s="94"/>
      <c r="D4" s="94"/>
      <c r="E4" s="94"/>
      <c r="F4" s="2"/>
      <c r="G4" s="2"/>
    </row>
    <row r="5" spans="1:7" ht="12.75">
      <c r="A5" s="90"/>
      <c r="B5" s="91"/>
      <c r="C5" s="92"/>
      <c r="D5" s="92"/>
      <c r="E5" s="92"/>
      <c r="F5" s="92"/>
      <c r="G5" s="92"/>
    </row>
    <row r="6" spans="1:7" ht="12.75" hidden="1">
      <c r="A6" s="3"/>
      <c r="B6" s="3"/>
      <c r="C6" s="3"/>
      <c r="D6" s="3"/>
      <c r="E6" s="3"/>
      <c r="F6" s="6"/>
      <c r="G6" s="6"/>
    </row>
    <row r="7" spans="1:7" ht="12.75" hidden="1">
      <c r="A7" s="3"/>
      <c r="B7" s="3"/>
      <c r="C7" s="3"/>
      <c r="D7" s="3"/>
      <c r="E7" s="3"/>
      <c r="F7" s="6"/>
      <c r="G7" s="6"/>
    </row>
    <row r="8" spans="1:7" ht="12.75" hidden="1">
      <c r="A8" s="3"/>
      <c r="B8" s="3"/>
      <c r="C8" s="3"/>
      <c r="D8" s="3"/>
      <c r="E8" s="3"/>
      <c r="F8" s="6"/>
      <c r="G8" s="6"/>
    </row>
    <row r="9" spans="1:7" ht="12.75" hidden="1">
      <c r="A9" s="3"/>
      <c r="B9" s="3"/>
      <c r="C9" s="3"/>
      <c r="D9" s="3"/>
      <c r="E9" s="3"/>
      <c r="F9" s="6"/>
      <c r="G9" s="6"/>
    </row>
    <row r="10" spans="1:7" ht="12.75" hidden="1">
      <c r="A10" s="3"/>
      <c r="B10" s="3"/>
      <c r="C10" s="3"/>
      <c r="D10" s="3"/>
      <c r="E10" s="3"/>
      <c r="F10" s="6"/>
      <c r="G10" s="6"/>
    </row>
    <row r="11" spans="1:7" ht="41.25" customHeight="1">
      <c r="A11" s="15" t="s">
        <v>23</v>
      </c>
      <c r="B11" s="15" t="s">
        <v>24</v>
      </c>
      <c r="C11" s="15" t="s">
        <v>25</v>
      </c>
      <c r="D11" s="15" t="s">
        <v>26</v>
      </c>
      <c r="E11" s="15" t="s">
        <v>27</v>
      </c>
      <c r="F11" s="6"/>
      <c r="G11" s="6"/>
    </row>
    <row r="12" spans="1:7" ht="49.5" customHeight="1">
      <c r="A12" s="53">
        <v>-72167.48</v>
      </c>
      <c r="B12" s="30">
        <v>117641.08</v>
      </c>
      <c r="C12" s="30">
        <v>115575.66</v>
      </c>
      <c r="D12" s="30">
        <v>74038</v>
      </c>
      <c r="E12" s="30">
        <f>A12+C12-D12</f>
        <v>-30629.819999999992</v>
      </c>
      <c r="F12" s="4"/>
      <c r="G12" s="4"/>
    </row>
    <row r="13" spans="1:7" ht="51.75" customHeight="1">
      <c r="A13" s="35"/>
      <c r="B13" s="35"/>
      <c r="C13" s="35"/>
      <c r="D13" s="35"/>
      <c r="E13" s="35"/>
      <c r="F13" s="4"/>
      <c r="G13" s="4"/>
    </row>
    <row r="14" spans="1:5" ht="53.25" customHeight="1">
      <c r="A14" s="34" t="s">
        <v>8</v>
      </c>
      <c r="B14" s="15" t="s">
        <v>32</v>
      </c>
      <c r="C14" s="34" t="s">
        <v>7</v>
      </c>
      <c r="D14" s="15" t="s">
        <v>36</v>
      </c>
      <c r="E14" s="15" t="s">
        <v>31</v>
      </c>
    </row>
    <row r="15" spans="1:5" ht="12.75" customHeight="1" hidden="1">
      <c r="A15" s="36"/>
      <c r="B15" s="36"/>
      <c r="C15" s="36"/>
      <c r="D15" s="36"/>
      <c r="E15" s="36"/>
    </row>
    <row r="16" spans="1:5" ht="12.75" customHeight="1" hidden="1">
      <c r="A16" s="15">
        <v>-28791.87</v>
      </c>
      <c r="B16" s="34">
        <f>226756.8+22253</f>
        <v>249009.8</v>
      </c>
      <c r="C16" s="34">
        <f>210424+11554.12</f>
        <v>221978.12</v>
      </c>
      <c r="D16" s="34">
        <v>249009.8</v>
      </c>
      <c r="E16" s="34">
        <f>A16+C16-D16</f>
        <v>-55823.54999999999</v>
      </c>
    </row>
    <row r="17" spans="1:5" ht="12.75" customHeight="1" hidden="1">
      <c r="A17" s="37"/>
      <c r="B17" s="38"/>
      <c r="C17" s="38"/>
      <c r="D17" s="38"/>
      <c r="E17" s="38"/>
    </row>
    <row r="18" spans="1:5" ht="12.75" customHeight="1" hidden="1">
      <c r="A18" s="37"/>
      <c r="B18" s="38"/>
      <c r="C18" s="38"/>
      <c r="D18" s="38"/>
      <c r="E18" s="38"/>
    </row>
    <row r="19" spans="1:5" ht="12.75" customHeight="1" hidden="1">
      <c r="A19" s="37"/>
      <c r="B19" s="38"/>
      <c r="C19" s="38"/>
      <c r="D19" s="38"/>
      <c r="E19" s="38"/>
    </row>
    <row r="20" spans="1:5" ht="12.75" customHeight="1" hidden="1">
      <c r="A20" s="37"/>
      <c r="B20" s="38"/>
      <c r="C20" s="38"/>
      <c r="D20" s="38"/>
      <c r="E20" s="38"/>
    </row>
    <row r="21" spans="1:5" ht="12.75" customHeight="1" hidden="1">
      <c r="A21" s="37"/>
      <c r="B21" s="38"/>
      <c r="C21" s="38"/>
      <c r="D21" s="38"/>
      <c r="E21" s="38"/>
    </row>
    <row r="22" spans="1:5" ht="12.75" customHeight="1" hidden="1">
      <c r="A22" s="37"/>
      <c r="B22" s="38"/>
      <c r="C22" s="38"/>
      <c r="D22" s="38"/>
      <c r="E22" s="38"/>
    </row>
    <row r="23" spans="1:5" ht="12.75" customHeight="1" hidden="1">
      <c r="A23" s="37"/>
      <c r="B23" s="38"/>
      <c r="C23" s="38"/>
      <c r="D23" s="38"/>
      <c r="E23" s="38"/>
    </row>
    <row r="24" spans="1:5" ht="12.75" customHeight="1" hidden="1">
      <c r="A24" s="37"/>
      <c r="B24" s="38"/>
      <c r="C24" s="38"/>
      <c r="D24" s="38"/>
      <c r="E24" s="38"/>
    </row>
    <row r="25" spans="1:5" ht="12.75" customHeight="1" hidden="1">
      <c r="A25" s="15">
        <v>-61244.32</v>
      </c>
      <c r="B25" s="34">
        <f>190211.4+25913.56</f>
        <v>216124.96</v>
      </c>
      <c r="C25" s="34">
        <f>158833.4+13454.79</f>
        <v>172288.19</v>
      </c>
      <c r="D25" s="34">
        <f>55829</f>
        <v>55829</v>
      </c>
      <c r="E25" s="34">
        <f>A25+C25-D25</f>
        <v>55214.869999999995</v>
      </c>
    </row>
    <row r="26" spans="1:5" ht="12.75" customHeight="1" hidden="1">
      <c r="A26" s="15"/>
      <c r="B26" s="39"/>
      <c r="C26" s="36"/>
      <c r="D26" s="36"/>
      <c r="E26" s="36"/>
    </row>
    <row r="27" spans="1:5" ht="12.75" customHeight="1" hidden="1">
      <c r="A27" s="37"/>
      <c r="B27" s="39"/>
      <c r="C27" s="36"/>
      <c r="D27" s="36"/>
      <c r="E27" s="36"/>
    </row>
    <row r="28" spans="1:5" ht="12.75" customHeight="1" hidden="1">
      <c r="A28" s="39"/>
      <c r="B28" s="39"/>
      <c r="C28" s="36"/>
      <c r="D28" s="36"/>
      <c r="E28" s="36"/>
    </row>
    <row r="29" spans="1:5" ht="12.75" customHeight="1" hidden="1">
      <c r="A29" s="34"/>
      <c r="B29" s="34"/>
      <c r="C29" s="36"/>
      <c r="D29" s="36"/>
      <c r="E29" s="36"/>
    </row>
    <row r="30" spans="1:5" ht="12.75" customHeight="1" hidden="1">
      <c r="A30" s="38"/>
      <c r="B30" s="39"/>
      <c r="C30" s="36"/>
      <c r="D30" s="36"/>
      <c r="E30" s="36"/>
    </row>
    <row r="31" spans="1:5" ht="30.75" customHeight="1">
      <c r="A31" s="16">
        <v>1</v>
      </c>
      <c r="B31" s="50" t="s">
        <v>9</v>
      </c>
      <c r="C31" s="48" t="s">
        <v>12</v>
      </c>
      <c r="D31" s="39"/>
      <c r="E31" s="51">
        <v>18220</v>
      </c>
    </row>
    <row r="32" spans="1:5" ht="38.25">
      <c r="A32" s="16">
        <v>2</v>
      </c>
      <c r="B32" s="50" t="s">
        <v>10</v>
      </c>
      <c r="C32" s="48" t="s">
        <v>13</v>
      </c>
      <c r="D32" s="39">
        <v>7</v>
      </c>
      <c r="E32" s="51">
        <v>54990</v>
      </c>
    </row>
    <row r="33" spans="1:5" ht="12.75">
      <c r="A33" s="16">
        <v>3</v>
      </c>
      <c r="B33" s="50" t="s">
        <v>11</v>
      </c>
      <c r="C33" s="48"/>
      <c r="D33" s="39"/>
      <c r="E33" s="51">
        <v>828</v>
      </c>
    </row>
    <row r="34" spans="1:5" ht="30" customHeight="1">
      <c r="A34" s="15"/>
      <c r="B34" s="49" t="s">
        <v>0</v>
      </c>
      <c r="C34" s="34"/>
      <c r="D34" s="34"/>
      <c r="E34" s="52">
        <f>SUM(E31:E33)</f>
        <v>74038</v>
      </c>
    </row>
    <row r="35" spans="1:5" ht="13.5" customHeight="1">
      <c r="A35" s="40"/>
      <c r="B35" s="41"/>
      <c r="C35" s="42"/>
      <c r="D35" s="42"/>
      <c r="E35" s="42"/>
    </row>
    <row r="36" spans="1:5" ht="33" customHeight="1">
      <c r="A36" s="43"/>
      <c r="B36" s="44"/>
      <c r="C36" s="42"/>
      <c r="D36" s="42"/>
      <c r="E36" s="42"/>
    </row>
    <row r="37" spans="1:5" ht="12.75" customHeight="1" hidden="1">
      <c r="A37" s="43"/>
      <c r="B37" s="44"/>
      <c r="C37" s="42"/>
      <c r="D37" s="42"/>
      <c r="E37" s="42"/>
    </row>
    <row r="38" spans="1:5" ht="12.75" customHeight="1" hidden="1">
      <c r="A38" s="43"/>
      <c r="B38" s="44"/>
      <c r="C38" s="42"/>
      <c r="D38" s="42"/>
      <c r="E38" s="42"/>
    </row>
    <row r="39" spans="1:5" ht="12.75">
      <c r="A39" s="45"/>
      <c r="B39" s="46"/>
      <c r="C39" s="42"/>
      <c r="D39" s="42"/>
      <c r="E39" s="42"/>
    </row>
    <row r="40" spans="1:5" ht="34.5" customHeight="1">
      <c r="A40" s="41"/>
      <c r="B40" s="47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  <row r="43" spans="1:5" ht="12.75">
      <c r="A43" s="42"/>
      <c r="B43" s="42"/>
      <c r="C43" s="42"/>
      <c r="D43" s="42"/>
      <c r="E43" s="42"/>
    </row>
    <row r="44" spans="1:5" ht="12.75">
      <c r="A44" s="42"/>
      <c r="B44" s="42"/>
      <c r="C44" s="42"/>
      <c r="D44" s="42"/>
      <c r="E44" s="42"/>
    </row>
    <row r="45" spans="1:5" ht="12.75">
      <c r="A45" s="42"/>
      <c r="B45" s="42"/>
      <c r="C45" s="42"/>
      <c r="D45" s="42"/>
      <c r="E45" s="42"/>
    </row>
    <row r="46" spans="1:5" ht="12.75">
      <c r="A46" s="42"/>
      <c r="B46" s="42"/>
      <c r="C46" s="42"/>
      <c r="D46" s="42"/>
      <c r="E46" s="42"/>
    </row>
    <row r="47" spans="1:5" ht="12.75">
      <c r="A47" s="42"/>
      <c r="B47" s="42"/>
      <c r="C47" s="42"/>
      <c r="D47" s="42"/>
      <c r="E47" s="42"/>
    </row>
    <row r="48" spans="1:5" ht="12.75">
      <c r="A48" s="42"/>
      <c r="B48" s="42"/>
      <c r="C48" s="42"/>
      <c r="D48" s="42"/>
      <c r="E48" s="42"/>
    </row>
    <row r="49" spans="1:5" ht="12.75">
      <c r="A49" s="42"/>
      <c r="B49" s="42"/>
      <c r="C49" s="42"/>
      <c r="D49" s="42"/>
      <c r="E49" s="42"/>
    </row>
    <row r="50" spans="1:5" ht="12.75">
      <c r="A50" s="42"/>
      <c r="B50" s="42"/>
      <c r="C50" s="42"/>
      <c r="D50" s="42"/>
      <c r="E50" s="42"/>
    </row>
    <row r="51" spans="1:5" ht="12.75">
      <c r="A51" s="42"/>
      <c r="B51" s="42"/>
      <c r="C51" s="42"/>
      <c r="D51" s="42"/>
      <c r="E51" s="42"/>
    </row>
    <row r="52" spans="1:5" ht="12.75">
      <c r="A52" s="42"/>
      <c r="B52" s="42"/>
      <c r="C52" s="42"/>
      <c r="D52" s="42"/>
      <c r="E52" s="42"/>
    </row>
    <row r="53" spans="1:5" ht="12.75">
      <c r="A53" s="42"/>
      <c r="B53" s="42"/>
      <c r="C53" s="42"/>
      <c r="D53" s="42"/>
      <c r="E53" s="42"/>
    </row>
    <row r="54" spans="1:5" ht="12.75">
      <c r="A54" s="42"/>
      <c r="B54" s="42"/>
      <c r="C54" s="42"/>
      <c r="D54" s="42"/>
      <c r="E54" s="42"/>
    </row>
    <row r="55" spans="1:5" ht="12.75">
      <c r="A55" s="42"/>
      <c r="B55" s="42"/>
      <c r="C55" s="42"/>
      <c r="D55" s="42"/>
      <c r="E55" s="42"/>
    </row>
    <row r="56" spans="1:5" ht="12.75">
      <c r="A56" s="42"/>
      <c r="B56" s="42"/>
      <c r="C56" s="42"/>
      <c r="D56" s="42"/>
      <c r="E56" s="42"/>
    </row>
    <row r="57" spans="1:5" ht="12.75">
      <c r="A57" s="42"/>
      <c r="B57" s="42"/>
      <c r="C57" s="42"/>
      <c r="D57" s="42"/>
      <c r="E57" s="42"/>
    </row>
    <row r="58" spans="1:5" ht="12.75">
      <c r="A58" s="42"/>
      <c r="B58" s="42"/>
      <c r="C58" s="42"/>
      <c r="D58" s="42"/>
      <c r="E58" s="42"/>
    </row>
    <row r="59" spans="1:5" ht="12.75">
      <c r="A59" s="42"/>
      <c r="B59" s="42"/>
      <c r="C59" s="42"/>
      <c r="D59" s="42"/>
      <c r="E59" s="42"/>
    </row>
    <row r="60" spans="1:5" ht="12.75">
      <c r="A60" s="42"/>
      <c r="B60" s="42"/>
      <c r="C60" s="42"/>
      <c r="D60" s="42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33"/>
      <c r="B62" s="33"/>
      <c r="C62" s="33"/>
      <c r="D62" s="33"/>
      <c r="E62" s="33"/>
    </row>
    <row r="63" spans="1:5" ht="12.75">
      <c r="A63" s="33"/>
      <c r="B63" s="33"/>
      <c r="C63" s="33"/>
      <c r="D63" s="33"/>
      <c r="E63" s="33"/>
    </row>
    <row r="64" spans="1:5" ht="12.75">
      <c r="A64" s="33"/>
      <c r="B64" s="33"/>
      <c r="C64" s="33"/>
      <c r="D64" s="33"/>
      <c r="E64" s="33"/>
    </row>
    <row r="65" spans="1:5" ht="12.75">
      <c r="A65" s="33"/>
      <c r="B65" s="33"/>
      <c r="C65" s="33"/>
      <c r="D65" s="33"/>
      <c r="E65" s="33"/>
    </row>
    <row r="66" spans="1:5" ht="12.75">
      <c r="A66" s="33"/>
      <c r="B66" s="33"/>
      <c r="C66" s="33"/>
      <c r="D66" s="33"/>
      <c r="E66" s="33"/>
    </row>
    <row r="67" spans="1:5" ht="12.75">
      <c r="A67" s="33"/>
      <c r="B67" s="33"/>
      <c r="C67" s="33"/>
      <c r="D67" s="33"/>
      <c r="E67" s="33"/>
    </row>
    <row r="68" spans="1:5" ht="12.75">
      <c r="A68" s="33"/>
      <c r="B68" s="33"/>
      <c r="C68" s="33"/>
      <c r="D68" s="33"/>
      <c r="E68" s="33"/>
    </row>
    <row r="69" spans="1:5" ht="12.75">
      <c r="A69" s="33"/>
      <c r="B69" s="33"/>
      <c r="C69" s="33"/>
      <c r="D69" s="33"/>
      <c r="E69" s="33"/>
    </row>
    <row r="70" spans="1:5" ht="12.75">
      <c r="A70" s="33"/>
      <c r="B70" s="33"/>
      <c r="C70" s="33"/>
      <c r="D70" s="33"/>
      <c r="E70" s="33"/>
    </row>
    <row r="71" spans="1:5" ht="12.75">
      <c r="A71" s="33"/>
      <c r="B71" s="33"/>
      <c r="C71" s="33"/>
      <c r="D71" s="33"/>
      <c r="E71" s="33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</sheetData>
  <sheetProtection/>
  <mergeCells count="4">
    <mergeCell ref="A5:G5"/>
    <mergeCell ref="A1:E1"/>
    <mergeCell ref="A2:E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L7" sqref="L7:M7"/>
    </sheetView>
  </sheetViews>
  <sheetFormatPr defaultColWidth="9.00390625" defaultRowHeight="12.75"/>
  <cols>
    <col min="1" max="1" width="28.25390625" style="0" customWidth="1"/>
    <col min="2" max="2" width="14.875" style="0" customWidth="1"/>
    <col min="3" max="3" width="14.625" style="0" customWidth="1"/>
    <col min="4" max="4" width="14.00390625" style="0" customWidth="1"/>
    <col min="5" max="5" width="15.625" style="0" customWidth="1"/>
  </cols>
  <sheetData>
    <row r="1" spans="1:4" ht="12.75">
      <c r="A1" s="86" t="s">
        <v>51</v>
      </c>
      <c r="B1" s="86"/>
      <c r="C1" s="87"/>
      <c r="D1" s="87"/>
    </row>
    <row r="2" spans="1:4" ht="12.75">
      <c r="A2" s="56" t="s">
        <v>37</v>
      </c>
      <c r="B2" s="56"/>
      <c r="C2" s="56"/>
      <c r="D2" s="56"/>
    </row>
    <row r="3" spans="1:5" ht="33" customHeight="1">
      <c r="A3" s="57" t="s">
        <v>1</v>
      </c>
      <c r="B3" s="58" t="s">
        <v>38</v>
      </c>
      <c r="C3" s="59" t="s">
        <v>39</v>
      </c>
      <c r="D3" s="59" t="s">
        <v>40</v>
      </c>
      <c r="E3" s="59" t="s">
        <v>41</v>
      </c>
    </row>
    <row r="4" spans="1:5" ht="38.25" customHeight="1">
      <c r="A4" s="61" t="s">
        <v>42</v>
      </c>
      <c r="B4" s="62" t="s">
        <v>64</v>
      </c>
      <c r="C4" s="60">
        <f>81127.78-14146.46</f>
        <v>66981.32</v>
      </c>
      <c r="D4" s="60">
        <v>68188.21</v>
      </c>
      <c r="E4" s="60">
        <f>4800.42-35.27</f>
        <v>4765.15</v>
      </c>
    </row>
    <row r="5" spans="1:5" ht="39.75" customHeight="1">
      <c r="A5" s="63" t="s">
        <v>44</v>
      </c>
      <c r="B5" s="64"/>
      <c r="C5" s="60">
        <f>269.03-6.66</f>
        <v>262.36999999999995</v>
      </c>
      <c r="D5" s="60">
        <v>273.26</v>
      </c>
      <c r="E5" s="60">
        <v>-10.89</v>
      </c>
    </row>
    <row r="6" spans="1:5" ht="37.5" customHeight="1">
      <c r="A6" s="61" t="s">
        <v>43</v>
      </c>
      <c r="B6" s="62" t="s">
        <v>65</v>
      </c>
      <c r="C6" s="60">
        <f>237365.35-19302.09</f>
        <v>218063.26</v>
      </c>
      <c r="D6" s="60">
        <v>222487.81</v>
      </c>
      <c r="E6" s="60">
        <v>16007.83</v>
      </c>
    </row>
    <row r="7" spans="1:5" ht="34.5" customHeight="1">
      <c r="A7" s="63" t="s">
        <v>45</v>
      </c>
      <c r="B7" s="64"/>
      <c r="C7" s="60">
        <f>33798.56-201.4</f>
        <v>33597.159999999996</v>
      </c>
      <c r="D7" s="60">
        <v>31430.86</v>
      </c>
      <c r="E7" s="60">
        <v>2243.17</v>
      </c>
    </row>
    <row r="8" spans="1:5" ht="18.75" customHeight="1">
      <c r="A8" s="65" t="s">
        <v>46</v>
      </c>
      <c r="B8" s="62" t="s">
        <v>68</v>
      </c>
      <c r="C8" s="60">
        <f>114422.9-4475.64</f>
        <v>109947.26</v>
      </c>
      <c r="D8" s="60">
        <v>112424.26</v>
      </c>
      <c r="E8" s="60">
        <f>7980.38-173.69</f>
        <v>7806.6900000000005</v>
      </c>
    </row>
    <row r="9" spans="1:5" ht="22.5" customHeight="1">
      <c r="A9" s="61" t="s">
        <v>47</v>
      </c>
      <c r="B9" s="62"/>
      <c r="C9" s="60"/>
      <c r="D9" s="60">
        <v>223.34</v>
      </c>
      <c r="E9" s="60"/>
    </row>
    <row r="10" spans="1:5" ht="30" customHeight="1">
      <c r="A10" s="61" t="s">
        <v>48</v>
      </c>
      <c r="B10" s="62" t="s">
        <v>66</v>
      </c>
      <c r="C10" s="60">
        <f>600530.34-14606.3</f>
        <v>585924.0399999999</v>
      </c>
      <c r="D10" s="60">
        <v>595450.28</v>
      </c>
      <c r="E10" s="60">
        <f>69312.36-20</f>
        <v>69292.36</v>
      </c>
    </row>
    <row r="11" spans="1:5" ht="24.75" customHeight="1">
      <c r="A11" s="61" t="s">
        <v>49</v>
      </c>
      <c r="B11" s="62" t="s">
        <v>67</v>
      </c>
      <c r="C11" s="60">
        <f>186855.42-1597.48</f>
        <v>185257.94</v>
      </c>
      <c r="D11" s="60">
        <v>184378.63</v>
      </c>
      <c r="E11" s="60">
        <v>13499.09</v>
      </c>
    </row>
    <row r="12" spans="1:5" ht="18.75" customHeight="1">
      <c r="A12" s="61" t="s">
        <v>50</v>
      </c>
      <c r="B12" s="62"/>
      <c r="C12" s="60">
        <f>30175.39-66.37</f>
        <v>30109.02</v>
      </c>
      <c r="D12" s="60">
        <v>31198.71</v>
      </c>
      <c r="E12" s="60">
        <f>1037-200.94</f>
        <v>836.06</v>
      </c>
    </row>
    <row r="13" spans="1:5" ht="21.75" customHeight="1">
      <c r="A13" s="74" t="s">
        <v>0</v>
      </c>
      <c r="B13" s="74"/>
      <c r="C13" s="75">
        <f>C4+C5+C6+C7+C8+C9+C10+C11+C12</f>
        <v>1230142.3699999999</v>
      </c>
      <c r="D13" s="75">
        <f>D4+D5+D6+D7+D8+D9+D10+D11+D12</f>
        <v>1246055.3599999999</v>
      </c>
      <c r="E13" s="75">
        <f>E4+E5+E6+E7+E8+E9+E10+E11+E12</f>
        <v>114439.45999999999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2015-03-18T11:47:21Z</cp:lastPrinted>
  <dcterms:created xsi:type="dcterms:W3CDTF">2005-08-01T12:04:50Z</dcterms:created>
  <dcterms:modified xsi:type="dcterms:W3CDTF">2015-03-26T09:45:48Z</dcterms:modified>
  <cp:category/>
  <cp:version/>
  <cp:contentType/>
  <cp:contentStatus/>
</cp:coreProperties>
</file>