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<sst xmlns="http://schemas.openxmlformats.org/spreadsheetml/2006/main" count="80" uniqueCount="62">
  <si>
    <t>итого</t>
  </si>
  <si>
    <t>наименование услуг</t>
  </si>
  <si>
    <t>текущий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</si>
  <si>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</si>
  <si>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</si>
  <si>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</si>
  <si>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 xml:space="preserve"> № п.п</t>
  </si>
  <si>
    <t>1481,3 м2</t>
  </si>
  <si>
    <t>общая площадь помещений</t>
  </si>
  <si>
    <t xml:space="preserve">тариф по услуге содержание </t>
  </si>
  <si>
    <t xml:space="preserve">тариф по текущему ремонту  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</si>
  <si>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</si>
  <si>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</si>
  <si>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</si>
  <si>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</si>
  <si>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</si>
  <si>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Информация по услуге  текущий ремонт общедомового имущества</t>
  </si>
  <si>
    <t>ул. Котовского, д.28</t>
  </si>
  <si>
    <t>стоимость выполненных работ, услуг, руб.</t>
  </si>
  <si>
    <t>наименование работ, услуг, руб.</t>
  </si>
  <si>
    <t>оплата старшему по дому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</si>
  <si>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</si>
  <si>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</si>
  <si>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</si>
  <si>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</si>
  <si>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</si>
  <si>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</si>
  <si>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</si>
  <si>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общий свет</t>
  </si>
  <si>
    <t>отопление</t>
  </si>
  <si>
    <t xml:space="preserve">электроэнергия </t>
  </si>
  <si>
    <t>электроэнергия на ОДН</t>
  </si>
  <si>
    <t>Информация по услуге содержание общедомового имущества</t>
  </si>
  <si>
    <t>остаток на начало года</t>
  </si>
  <si>
    <t>налог в связи с применением УСН</t>
  </si>
  <si>
    <t>расходы по управлению домом</t>
  </si>
  <si>
    <t>0,45 руб./м2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</si>
  <si>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</si>
  <si>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</si>
  <si>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</si>
  <si>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комиссионный сбор (расчётно-кассовое обслуживание)</t>
  </si>
  <si>
    <t>задолженность, руб.</t>
  </si>
  <si>
    <t>содержание несущих и ненесущих конструкций дома</t>
  </si>
  <si>
    <t>вывоз ТКО</t>
  </si>
  <si>
    <t>2485,8 м3</t>
  </si>
  <si>
    <t>905,6 м3</t>
  </si>
  <si>
    <t>281,029 гкал</t>
  </si>
  <si>
    <t>41264 квтч</t>
  </si>
  <si>
    <t>12,5 руб./м2</t>
  </si>
  <si>
    <t xml:space="preserve">тариф по вывозу ТКО </t>
  </si>
  <si>
    <t>2,72 руб./м2</t>
  </si>
  <si>
    <t>3 руб./м2</t>
  </si>
  <si>
    <t>5 руб./м2</t>
  </si>
  <si>
    <t xml:space="preserve"> (01.01.2016-30.04.2016)</t>
  </si>
  <si>
    <t xml:space="preserve"> (01.05.2016-30.09.2016)</t>
  </si>
  <si>
    <t xml:space="preserve"> (01.10.2016-31.12.2016)</t>
  </si>
  <si>
    <t xml:space="preserve">Ремонт системы ХВС </t>
  </si>
  <si>
    <t>Поверка общедомового прибора учёта тепловой энергии</t>
  </si>
  <si>
    <t>Изоляция трубопроводов системы отопления</t>
  </si>
  <si>
    <t>2016 год</t>
  </si>
  <si>
    <t>ул. Котовского, д.28, 2016 г.</t>
  </si>
  <si>
    <t>ул. Котовского, д. 28,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</si>
</sst>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2" fontId="0" fillId="34" borderId="0" xfId="0" applyNumberFormat="1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right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5" fillId="34" borderId="11" xfId="0" applyFont="1" applyFill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5" fillId="34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7">
      <selection activeCell="F42" sqref="F41:F42"/>
    </sheetView>
  </sheetViews>
  <sheetFormatPr defaultColWidth="9.00390625" defaultRowHeight="12.75"/>
  <cols>
    <col min="1" max="1" width="21.25390625" style="0" customWidth="1"/>
    <col min="2" max="2" width="17.37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63" t="s">
        <v>61</v>
      </c>
      <c r="B1" s="64"/>
      <c r="C1" s="64"/>
      <c r="D1" s="64"/>
      <c r="E1" s="64"/>
      <c r="F1" s="64"/>
    </row>
    <row r="2" spans="1:9" ht="12.75">
      <c r="A2" s="67"/>
      <c r="B2" s="68"/>
      <c r="C2" s="68"/>
      <c r="D2" s="68"/>
      <c r="E2" s="68"/>
      <c r="F2" s="68"/>
      <c r="G2" s="68"/>
      <c r="H2" s="68"/>
      <c r="I2" s="68"/>
    </row>
    <row r="3" spans="1:9" ht="12.75">
      <c r="A3" s="10" t="s">
        <v>8</v>
      </c>
      <c r="B3" s="11"/>
      <c r="C3" s="13" t="s">
        <v>7</v>
      </c>
      <c r="D3" s="4"/>
      <c r="E3" s="4"/>
      <c r="F3" s="4"/>
      <c r="G3" s="4"/>
      <c r="H3" s="4"/>
      <c r="I3" s="4"/>
    </row>
    <row r="4" spans="1:9" ht="12.75">
      <c r="A4" s="12" t="s">
        <v>9</v>
      </c>
      <c r="B4" s="12"/>
      <c r="C4" s="16" t="s">
        <v>48</v>
      </c>
      <c r="D4" s="8"/>
      <c r="E4" s="8"/>
      <c r="F4" s="8"/>
      <c r="G4" s="8"/>
      <c r="H4" s="8"/>
      <c r="I4" s="8"/>
    </row>
    <row r="5" spans="1:9" ht="12.75">
      <c r="A5" s="12" t="s">
        <v>10</v>
      </c>
      <c r="B5" s="12"/>
      <c r="C5" s="16"/>
      <c r="D5" s="8"/>
      <c r="E5" s="8"/>
      <c r="F5" s="8"/>
      <c r="G5" s="8"/>
      <c r="H5" s="8"/>
      <c r="I5" s="8"/>
    </row>
    <row r="6" spans="1:9" ht="15">
      <c r="A6" s="70" t="s">
        <v>53</v>
      </c>
      <c r="B6" s="71"/>
      <c r="C6" s="16" t="s">
        <v>51</v>
      </c>
      <c r="D6" s="8"/>
      <c r="E6" s="8"/>
      <c r="F6" s="8"/>
      <c r="G6" s="8"/>
      <c r="H6" s="8"/>
      <c r="I6" s="8"/>
    </row>
    <row r="7" spans="1:9" ht="15">
      <c r="A7" s="72" t="s">
        <v>54</v>
      </c>
      <c r="B7" s="73"/>
      <c r="C7" s="16" t="s">
        <v>52</v>
      </c>
      <c r="D7" s="8"/>
      <c r="E7" s="8"/>
      <c r="F7" s="8"/>
      <c r="G7" s="8"/>
      <c r="H7" s="8"/>
      <c r="I7" s="8"/>
    </row>
    <row r="8" spans="1:9" ht="15">
      <c r="A8" s="74" t="s">
        <v>55</v>
      </c>
      <c r="B8" s="75"/>
      <c r="C8" s="16" t="s">
        <v>51</v>
      </c>
      <c r="D8" s="8"/>
      <c r="E8" s="8"/>
      <c r="F8" s="8"/>
      <c r="G8" s="8"/>
      <c r="H8" s="8"/>
      <c r="I8" s="8"/>
    </row>
    <row r="9" spans="1:9" ht="12.75">
      <c r="A9" s="34" t="s">
        <v>20</v>
      </c>
      <c r="B9" s="35"/>
      <c r="C9" s="16" t="s">
        <v>36</v>
      </c>
      <c r="D9" s="8"/>
      <c r="E9" s="8"/>
      <c r="F9" s="8"/>
      <c r="G9" s="8"/>
      <c r="H9" s="8"/>
      <c r="I9" s="8"/>
    </row>
    <row r="10" spans="1:9" ht="12.75" customHeight="1">
      <c r="A10" s="69" t="s">
        <v>49</v>
      </c>
      <c r="B10" s="69"/>
      <c r="C10" s="14" t="s">
        <v>50</v>
      </c>
      <c r="D10" s="9"/>
      <c r="E10" s="9"/>
      <c r="F10" s="9"/>
      <c r="G10" s="9"/>
      <c r="H10" s="9"/>
      <c r="I10" s="9"/>
    </row>
    <row r="11" spans="1:9" ht="12.75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12.75" hidden="1">
      <c r="A12" s="66"/>
      <c r="B12" s="66"/>
      <c r="C12" s="66"/>
      <c r="D12" s="66"/>
      <c r="E12" s="66"/>
      <c r="F12" s="66"/>
      <c r="G12" s="66"/>
      <c r="H12" s="66"/>
      <c r="I12" s="66"/>
    </row>
    <row r="13" spans="1:9" ht="12.75" hidden="1">
      <c r="A13" s="62"/>
      <c r="B13" s="62"/>
      <c r="C13" s="62"/>
      <c r="D13" s="62"/>
      <c r="E13" s="62"/>
      <c r="F13" s="62"/>
      <c r="G13" s="62"/>
      <c r="H13" s="62"/>
      <c r="I13" s="62"/>
    </row>
    <row r="14" spans="1:6" ht="39" customHeight="1">
      <c r="A14" s="14" t="s">
        <v>1</v>
      </c>
      <c r="B14" s="14" t="s">
        <v>11</v>
      </c>
      <c r="C14" s="14" t="s">
        <v>12</v>
      </c>
      <c r="D14" s="14" t="s">
        <v>13</v>
      </c>
      <c r="E14" s="14" t="s">
        <v>14</v>
      </c>
      <c r="F14" s="14" t="s">
        <v>15</v>
      </c>
    </row>
    <row r="15" spans="1:6" ht="12.75" hidden="1">
      <c r="A15" s="15"/>
      <c r="B15" s="15"/>
      <c r="C15" s="15"/>
      <c r="D15" s="15"/>
      <c r="E15" s="15"/>
      <c r="F15" s="15"/>
    </row>
    <row r="16" spans="1:6" ht="12.75" hidden="1">
      <c r="A16" s="15"/>
      <c r="B16" s="15"/>
      <c r="C16" s="15"/>
      <c r="D16" s="15"/>
      <c r="E16" s="15"/>
      <c r="F16" s="15"/>
    </row>
    <row r="17" spans="1:6" ht="12.75" hidden="1">
      <c r="A17" s="15"/>
      <c r="B17" s="15"/>
      <c r="C17" s="15"/>
      <c r="D17" s="15"/>
      <c r="E17" s="15"/>
      <c r="F17" s="15"/>
    </row>
    <row r="18" spans="1:6" ht="12.75" hidden="1">
      <c r="A18" s="15"/>
      <c r="B18" s="15"/>
      <c r="C18" s="15"/>
      <c r="D18" s="15"/>
      <c r="E18" s="15"/>
      <c r="F18" s="15"/>
    </row>
    <row r="19" spans="1:6" ht="45" customHeight="1">
      <c r="A19" s="19" t="s">
        <v>5</v>
      </c>
      <c r="B19" s="20">
        <v>-15606.1</v>
      </c>
      <c r="C19" s="21">
        <v>222195</v>
      </c>
      <c r="D19" s="21">
        <v>222668.06</v>
      </c>
      <c r="E19" s="21">
        <v>222195</v>
      </c>
      <c r="F19" s="21">
        <f>B19+D19-E19</f>
        <v>-15133.040000000008</v>
      </c>
    </row>
    <row r="20" spans="1:6" ht="74.25" customHeight="1" hidden="1">
      <c r="A20" s="19"/>
      <c r="B20" s="20"/>
      <c r="C20" s="21"/>
      <c r="D20" s="21"/>
      <c r="E20" s="21"/>
      <c r="F20" s="21"/>
    </row>
    <row r="21" spans="1:6" ht="56.25" customHeight="1" hidden="1">
      <c r="A21" s="19"/>
      <c r="B21" s="20"/>
      <c r="C21" s="21"/>
      <c r="D21" s="21"/>
      <c r="E21" s="21"/>
      <c r="F21" s="21"/>
    </row>
    <row r="22" spans="1:6" ht="32.25" customHeight="1" hidden="1">
      <c r="A22" s="19"/>
      <c r="B22" s="20"/>
      <c r="C22" s="21"/>
      <c r="D22" s="21"/>
      <c r="E22" s="21"/>
      <c r="F22" s="21"/>
    </row>
    <row r="23" spans="1:6" ht="29.25" customHeight="1" hidden="1">
      <c r="A23" s="19"/>
      <c r="B23" s="20"/>
      <c r="C23" s="21"/>
      <c r="D23" s="21"/>
      <c r="E23" s="21"/>
      <c r="F23" s="21"/>
    </row>
    <row r="24" spans="1:6" ht="51" customHeight="1" hidden="1">
      <c r="A24" s="19"/>
      <c r="B24" s="20"/>
      <c r="C24" s="21"/>
      <c r="D24" s="21"/>
      <c r="E24" s="21"/>
      <c r="F24" s="21"/>
    </row>
    <row r="25" spans="1:6" ht="12.75" hidden="1">
      <c r="A25" s="19"/>
      <c r="B25" s="20"/>
      <c r="C25" s="21"/>
      <c r="D25" s="21"/>
      <c r="E25" s="21"/>
      <c r="F25" s="21"/>
    </row>
    <row r="26" spans="1:6" ht="12.75" hidden="1">
      <c r="A26" s="19"/>
      <c r="B26" s="20"/>
      <c r="C26" s="21"/>
      <c r="D26" s="21"/>
      <c r="E26" s="21"/>
      <c r="F26" s="21"/>
    </row>
    <row r="27" spans="1:9" ht="33" customHeight="1" hidden="1">
      <c r="A27" s="19"/>
      <c r="B27" s="20"/>
      <c r="C27" s="21"/>
      <c r="D27" s="21"/>
      <c r="E27" s="21"/>
      <c r="F27" s="21"/>
      <c r="H27" s="1"/>
      <c r="I27" s="1"/>
    </row>
    <row r="28" spans="1:6" ht="59.25" customHeight="1">
      <c r="A28" s="19" t="s">
        <v>2</v>
      </c>
      <c r="B28" s="20">
        <v>6979.83</v>
      </c>
      <c r="C28" s="38">
        <v>68139.8</v>
      </c>
      <c r="D28" s="38">
        <v>69283.96</v>
      </c>
      <c r="E28" s="38">
        <v>71565.76</v>
      </c>
      <c r="F28" s="21">
        <f>B28+D28-E28</f>
        <v>4698.030000000013</v>
      </c>
    </row>
    <row r="29" spans="1:6" ht="50.25" customHeight="1">
      <c r="A29" s="17" t="s">
        <v>43</v>
      </c>
      <c r="B29" s="20"/>
      <c r="C29" s="21">
        <v>48349.8</v>
      </c>
      <c r="D29" s="21">
        <v>43977.33</v>
      </c>
      <c r="E29" s="21">
        <v>61400.54</v>
      </c>
      <c r="F29" s="21">
        <f>D29-E29</f>
        <v>-17423.21</v>
      </c>
    </row>
    <row r="30" spans="1:6" ht="36.75" customHeight="1">
      <c r="A30" s="19" t="s">
        <v>3</v>
      </c>
      <c r="B30" s="21"/>
      <c r="C30" s="21">
        <v>1104383</v>
      </c>
      <c r="D30" s="21">
        <v>1087793.29</v>
      </c>
      <c r="E30" s="21"/>
      <c r="F30" s="21"/>
    </row>
    <row r="31" spans="1:11" ht="33.75" customHeight="1">
      <c r="A31" s="17" t="s">
        <v>4</v>
      </c>
      <c r="B31" s="21">
        <v>-2097.03</v>
      </c>
      <c r="C31" s="21">
        <v>3333.3</v>
      </c>
      <c r="D31" s="21">
        <v>4009.94</v>
      </c>
      <c r="E31" s="21">
        <v>2000.4</v>
      </c>
      <c r="F31" s="21">
        <f>D31-E31+B31</f>
        <v>-87.49000000000024</v>
      </c>
      <c r="K31" s="2"/>
    </row>
    <row r="32" spans="1:6" ht="12.75" hidden="1">
      <c r="A32" s="22"/>
      <c r="B32" s="21"/>
      <c r="C32" s="21"/>
      <c r="D32" s="21"/>
      <c r="E32" s="21"/>
      <c r="F32" s="21"/>
    </row>
    <row r="33" spans="1:6" ht="12.75" hidden="1">
      <c r="A33" s="22"/>
      <c r="B33" s="21"/>
      <c r="C33" s="21"/>
      <c r="D33" s="21"/>
      <c r="E33" s="21"/>
      <c r="F33" s="21"/>
    </row>
    <row r="34" spans="1:6" ht="12.75" hidden="1">
      <c r="A34" s="22"/>
      <c r="B34" s="21"/>
      <c r="C34" s="21"/>
      <c r="D34" s="21"/>
      <c r="E34" s="21"/>
      <c r="F34" s="21"/>
    </row>
    <row r="35" spans="1:6" ht="12.75" hidden="1">
      <c r="A35" s="22"/>
      <c r="B35" s="21"/>
      <c r="C35" s="21"/>
      <c r="D35" s="21"/>
      <c r="E35" s="21"/>
      <c r="F35" s="21"/>
    </row>
    <row r="36" spans="1:6" ht="12.75" hidden="1">
      <c r="A36" s="22"/>
      <c r="B36" s="21"/>
      <c r="C36" s="21"/>
      <c r="D36" s="21"/>
      <c r="E36" s="21"/>
      <c r="F36" s="21"/>
    </row>
    <row r="37" spans="1:6" ht="43.5" customHeight="1" hidden="1">
      <c r="A37" s="22"/>
      <c r="B37" s="21"/>
      <c r="C37" s="21"/>
      <c r="D37" s="21"/>
      <c r="E37" s="21"/>
      <c r="F37" s="21"/>
    </row>
    <row r="38" spans="1:6" ht="12.75" hidden="1">
      <c r="A38" s="22"/>
      <c r="B38" s="21"/>
      <c r="C38" s="21"/>
      <c r="D38" s="21"/>
      <c r="E38" s="21"/>
      <c r="F38" s="21"/>
    </row>
    <row r="39" spans="1:6" ht="36.75" customHeight="1">
      <c r="A39" s="39" t="s">
        <v>0</v>
      </c>
      <c r="B39" s="61">
        <f>SUM(B19:B38)</f>
        <v>-10723.300000000001</v>
      </c>
      <c r="C39" s="61">
        <f>SUM(C17:C38)</f>
        <v>1446400.9000000001</v>
      </c>
      <c r="D39" s="61">
        <f>SUM(D17:D38)</f>
        <v>1427732.58</v>
      </c>
      <c r="E39" s="61">
        <f>E19+E28+E31+E29</f>
        <v>357161.7</v>
      </c>
      <c r="F39" s="61">
        <f>SUM(F19:F38)</f>
        <v>-27945.709999999995</v>
      </c>
    </row>
    <row r="40" spans="1:6" ht="12.75">
      <c r="A40" s="23"/>
      <c r="B40" s="24"/>
      <c r="C40" s="24"/>
      <c r="D40" s="24"/>
      <c r="E40" s="24"/>
      <c r="F40" s="24"/>
    </row>
  </sheetData>
  <sheetProtection/>
  <mergeCells count="9">
    <mergeCell ref="A13:I13"/>
    <mergeCell ref="A1:F1"/>
    <mergeCell ref="A11:I11"/>
    <mergeCell ref="A12:I12"/>
    <mergeCell ref="A2:I2"/>
    <mergeCell ref="A10:B10"/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6" sqref="E6:E7"/>
    </sheetView>
  </sheetViews>
  <sheetFormatPr defaultColWidth="9.00390625" defaultRowHeight="12.75"/>
  <cols>
    <col min="1" max="1" width="21.00390625" style="0" customWidth="1"/>
    <col min="2" max="2" width="15.125" style="0" customWidth="1"/>
    <col min="3" max="3" width="13.75390625" style="0" customWidth="1"/>
    <col min="4" max="4" width="13.00390625" style="0" customWidth="1"/>
    <col min="5" max="5" width="11.25390625" style="0" customWidth="1"/>
    <col min="6" max="6" width="13.625" style="0" customWidth="1"/>
  </cols>
  <sheetData>
    <row r="1" spans="1:6" ht="12.75">
      <c r="A1" s="67" t="s">
        <v>60</v>
      </c>
      <c r="B1" s="76"/>
      <c r="C1" s="76"/>
      <c r="D1" s="76"/>
      <c r="E1" s="76"/>
      <c r="F1" s="76"/>
    </row>
    <row r="2" spans="1:6" ht="12.75">
      <c r="A2" s="67" t="s">
        <v>32</v>
      </c>
      <c r="B2" s="76"/>
      <c r="C2" s="76"/>
      <c r="D2" s="76"/>
      <c r="E2" s="76"/>
      <c r="F2" s="76"/>
    </row>
    <row r="3" spans="1:9" ht="12.75">
      <c r="A3" s="77"/>
      <c r="B3" s="77"/>
      <c r="C3" s="77"/>
      <c r="D3" s="77"/>
      <c r="E3" s="77"/>
      <c r="F3" s="77"/>
      <c r="G3" s="78"/>
      <c r="H3" s="78"/>
      <c r="I3" s="78"/>
    </row>
    <row r="4" spans="1:9" ht="38.25">
      <c r="A4" s="40" t="s">
        <v>1</v>
      </c>
      <c r="B4" s="40" t="s">
        <v>33</v>
      </c>
      <c r="C4" s="40" t="s">
        <v>12</v>
      </c>
      <c r="D4" s="40" t="s">
        <v>13</v>
      </c>
      <c r="E4" s="40" t="s">
        <v>14</v>
      </c>
      <c r="F4" s="40" t="s">
        <v>15</v>
      </c>
      <c r="G4" s="37"/>
      <c r="H4" s="37"/>
      <c r="I4" s="37"/>
    </row>
    <row r="5" spans="1:6" ht="45" customHeight="1">
      <c r="A5" s="41" t="s">
        <v>5</v>
      </c>
      <c r="B5" s="20">
        <v>-15606.1</v>
      </c>
      <c r="C5" s="21">
        <v>222195</v>
      </c>
      <c r="D5" s="21">
        <v>222668.06</v>
      </c>
      <c r="E5" s="21">
        <v>222195</v>
      </c>
      <c r="F5" s="21">
        <f>B5+D5-E5</f>
        <v>-15133.040000000008</v>
      </c>
    </row>
    <row r="6" spans="1:6" ht="77.25" customHeight="1">
      <c r="A6" s="42" t="s">
        <v>37</v>
      </c>
      <c r="B6" s="43"/>
      <c r="C6" s="44"/>
      <c r="D6" s="44"/>
      <c r="E6" s="44">
        <v>65923.37</v>
      </c>
      <c r="F6" s="44"/>
    </row>
    <row r="7" spans="1:6" ht="54" customHeight="1">
      <c r="A7" s="42" t="s">
        <v>38</v>
      </c>
      <c r="B7" s="43"/>
      <c r="C7" s="44"/>
      <c r="D7" s="44"/>
      <c r="E7" s="44">
        <f>46117.22+3733.32</f>
        <v>49850.54</v>
      </c>
      <c r="F7" s="44"/>
    </row>
    <row r="8" spans="1:6" ht="54" customHeight="1">
      <c r="A8" s="42" t="s">
        <v>42</v>
      </c>
      <c r="B8" s="43"/>
      <c r="C8" s="44"/>
      <c r="D8" s="44"/>
      <c r="E8" s="44">
        <v>2888.73</v>
      </c>
      <c r="F8" s="44"/>
    </row>
    <row r="9" spans="1:6" ht="42" customHeight="1">
      <c r="A9" s="42" t="s">
        <v>39</v>
      </c>
      <c r="B9" s="43"/>
      <c r="C9" s="44"/>
      <c r="D9" s="44"/>
      <c r="E9" s="44">
        <v>17325.55</v>
      </c>
      <c r="F9" s="44"/>
    </row>
    <row r="10" spans="1:6" ht="38.25" customHeight="1">
      <c r="A10" s="42" t="s">
        <v>34</v>
      </c>
      <c r="B10" s="43"/>
      <c r="C10" s="44"/>
      <c r="D10" s="44"/>
      <c r="E10" s="44">
        <v>7406.5</v>
      </c>
      <c r="F10" s="44"/>
    </row>
    <row r="11" spans="1:6" ht="45" customHeight="1">
      <c r="A11" s="42" t="s">
        <v>40</v>
      </c>
      <c r="B11" s="43"/>
      <c r="C11" s="44"/>
      <c r="D11" s="44"/>
      <c r="E11" s="44">
        <v>41731.52</v>
      </c>
      <c r="F11" s="44"/>
    </row>
    <row r="12" spans="1:9" ht="36.75" customHeight="1">
      <c r="A12" s="42" t="s">
        <v>35</v>
      </c>
      <c r="B12" s="43"/>
      <c r="C12" s="44"/>
      <c r="D12" s="44"/>
      <c r="E12" s="44">
        <v>37068.79</v>
      </c>
      <c r="F12" s="44"/>
      <c r="H12" s="1"/>
      <c r="I12" s="1"/>
    </row>
    <row r="13" spans="1:6" ht="12.75">
      <c r="A13" s="45"/>
      <c r="B13" s="45"/>
      <c r="C13" s="45"/>
      <c r="D13" s="45"/>
      <c r="E13" s="58"/>
      <c r="F13" s="45"/>
    </row>
    <row r="14" spans="1:6" ht="12.75">
      <c r="A14" s="45"/>
      <c r="B14" s="45"/>
      <c r="C14" s="45"/>
      <c r="D14" s="45"/>
      <c r="E14" s="45"/>
      <c r="F14" s="45"/>
    </row>
    <row r="15" spans="1:6" ht="12.75">
      <c r="A15" s="45"/>
      <c r="B15" s="45"/>
      <c r="C15" s="45"/>
      <c r="D15" s="45"/>
      <c r="E15" s="45"/>
      <c r="F15" s="45"/>
    </row>
    <row r="16" spans="1:6" ht="12.75">
      <c r="A16" s="45"/>
      <c r="B16" s="45"/>
      <c r="C16" s="45"/>
      <c r="D16" s="45"/>
      <c r="E16" s="45"/>
      <c r="F16" s="45"/>
    </row>
    <row r="17" spans="1:6" ht="12.75">
      <c r="A17" s="45"/>
      <c r="B17" s="45"/>
      <c r="C17" s="45"/>
      <c r="D17" s="45"/>
      <c r="E17" s="45"/>
      <c r="F17" s="45"/>
    </row>
    <row r="18" spans="1:6" ht="12.75">
      <c r="A18" s="45"/>
      <c r="B18" s="45"/>
      <c r="C18" s="45"/>
      <c r="D18" s="45"/>
      <c r="E18" s="45"/>
      <c r="F18" s="45"/>
    </row>
    <row r="19" spans="1:6" ht="12.75">
      <c r="A19" s="45"/>
      <c r="B19" s="45"/>
      <c r="C19" s="45"/>
      <c r="D19" s="45"/>
      <c r="E19" s="45"/>
      <c r="F19" s="45"/>
    </row>
    <row r="20" spans="1:6" ht="12.75">
      <c r="A20" s="45"/>
      <c r="B20" s="45"/>
      <c r="C20" s="45"/>
      <c r="D20" s="45"/>
      <c r="E20" s="45"/>
      <c r="F20" s="45"/>
    </row>
    <row r="21" spans="1:6" ht="12.75">
      <c r="A21" s="45"/>
      <c r="B21" s="45"/>
      <c r="C21" s="45"/>
      <c r="D21" s="45"/>
      <c r="E21" s="45"/>
      <c r="F21" s="45"/>
    </row>
    <row r="22" spans="1:6" ht="12.75">
      <c r="A22" s="45"/>
      <c r="B22" s="45"/>
      <c r="C22" s="45"/>
      <c r="D22" s="45"/>
      <c r="E22" s="45"/>
      <c r="F22" s="45"/>
    </row>
    <row r="23" spans="1:6" ht="12.75">
      <c r="A23" s="45"/>
      <c r="B23" s="45"/>
      <c r="C23" s="45"/>
      <c r="D23" s="45"/>
      <c r="E23" s="45"/>
      <c r="F23" s="45"/>
    </row>
  </sheetData>
  <sheetProtection/>
  <mergeCells count="3">
    <mergeCell ref="A1:F1"/>
    <mergeCell ref="A2:F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">
      <selection activeCell="A4" sqref="A4:E4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6.5" customHeight="1">
      <c r="A1" s="94" t="s">
        <v>16</v>
      </c>
      <c r="B1" s="94"/>
      <c r="C1" s="94"/>
      <c r="D1" s="94"/>
      <c r="E1" s="94"/>
      <c r="F1" s="7"/>
      <c r="G1" s="7"/>
    </row>
    <row r="2" spans="1:7" ht="15.75">
      <c r="A2" s="93" t="s">
        <v>17</v>
      </c>
      <c r="B2" s="93"/>
      <c r="C2" s="93"/>
      <c r="D2" s="93"/>
      <c r="E2" s="93"/>
      <c r="F2" s="7"/>
      <c r="G2" s="7"/>
    </row>
    <row r="3" spans="1:7" ht="15.75" hidden="1">
      <c r="A3" s="32"/>
      <c r="B3" s="33"/>
      <c r="C3" s="33"/>
      <c r="D3" s="33"/>
      <c r="E3" s="33"/>
      <c r="F3" s="2"/>
      <c r="G3" s="2"/>
    </row>
    <row r="4" spans="1:7" ht="15.75">
      <c r="A4" s="93" t="s">
        <v>59</v>
      </c>
      <c r="B4" s="93"/>
      <c r="C4" s="93"/>
      <c r="D4" s="93"/>
      <c r="E4" s="93"/>
      <c r="F4" s="2"/>
      <c r="G4" s="2"/>
    </row>
    <row r="5" spans="1:7" ht="12.75">
      <c r="A5" s="89"/>
      <c r="B5" s="90"/>
      <c r="C5" s="91"/>
      <c r="D5" s="91"/>
      <c r="E5" s="91"/>
      <c r="F5" s="91"/>
      <c r="G5" s="91"/>
    </row>
    <row r="6" spans="1:7" ht="12.75" hidden="1">
      <c r="A6" s="3"/>
      <c r="B6" s="3"/>
      <c r="C6" s="3"/>
      <c r="D6" s="3"/>
      <c r="E6" s="3"/>
      <c r="F6" s="7"/>
      <c r="G6" s="7"/>
    </row>
    <row r="7" spans="1:7" ht="12.75" hidden="1">
      <c r="A7" s="3"/>
      <c r="B7" s="3"/>
      <c r="C7" s="3"/>
      <c r="D7" s="3"/>
      <c r="E7" s="3"/>
      <c r="F7" s="7"/>
      <c r="G7" s="7"/>
    </row>
    <row r="8" spans="1:7" ht="12.75" hidden="1">
      <c r="A8" s="3"/>
      <c r="B8" s="3"/>
      <c r="C8" s="3"/>
      <c r="D8" s="3"/>
      <c r="E8" s="3"/>
      <c r="F8" s="7"/>
      <c r="G8" s="7"/>
    </row>
    <row r="9" spans="1:7" ht="12.75" hidden="1">
      <c r="A9" s="3"/>
      <c r="B9" s="3"/>
      <c r="C9" s="3"/>
      <c r="D9" s="3"/>
      <c r="E9" s="3"/>
      <c r="F9" s="7"/>
      <c r="G9" s="7"/>
    </row>
    <row r="10" spans="1:7" ht="12.75" hidden="1">
      <c r="A10" s="3"/>
      <c r="B10" s="3"/>
      <c r="C10" s="3"/>
      <c r="D10" s="3"/>
      <c r="E10" s="3"/>
      <c r="F10" s="7"/>
      <c r="G10" s="7"/>
    </row>
    <row r="11" spans="1:7" ht="41.25" customHeight="1">
      <c r="A11" s="14" t="s">
        <v>11</v>
      </c>
      <c r="B11" s="14" t="s">
        <v>12</v>
      </c>
      <c r="C11" s="14" t="s">
        <v>13</v>
      </c>
      <c r="D11" s="14" t="s">
        <v>14</v>
      </c>
      <c r="E11" s="14" t="s">
        <v>15</v>
      </c>
      <c r="F11" s="7"/>
      <c r="G11" s="7"/>
    </row>
    <row r="12" spans="1:7" ht="49.5" customHeight="1">
      <c r="A12" s="59">
        <v>6979.83</v>
      </c>
      <c r="B12" s="16">
        <v>68139.8</v>
      </c>
      <c r="C12" s="16">
        <v>69283.96</v>
      </c>
      <c r="D12" s="16">
        <v>71565.76</v>
      </c>
      <c r="E12" s="60">
        <f>A12+C12-D12</f>
        <v>4698.030000000013</v>
      </c>
      <c r="F12" s="4"/>
      <c r="G12" s="4"/>
    </row>
    <row r="13" spans="1:7" ht="51.75" customHeight="1">
      <c r="A13" s="92"/>
      <c r="B13" s="92"/>
      <c r="C13" s="92"/>
      <c r="D13" s="92"/>
      <c r="E13" s="92"/>
      <c r="F13" s="4"/>
      <c r="G13" s="4"/>
    </row>
    <row r="14" spans="1:5" ht="55.5" customHeight="1">
      <c r="A14" s="14" t="s">
        <v>6</v>
      </c>
      <c r="B14" s="83" t="s">
        <v>19</v>
      </c>
      <c r="C14" s="95"/>
      <c r="D14" s="83" t="s">
        <v>18</v>
      </c>
      <c r="E14" s="84"/>
    </row>
    <row r="15" spans="1:5" ht="12.75" hidden="1">
      <c r="A15" s="17"/>
      <c r="B15" s="17"/>
      <c r="C15" s="17"/>
      <c r="D15" s="17"/>
      <c r="E15" s="17"/>
    </row>
    <row r="16" spans="1:5" ht="12.75" hidden="1">
      <c r="A16" s="14">
        <v>-28791.87</v>
      </c>
      <c r="B16" s="14">
        <f>226756.8+22253</f>
        <v>249009.8</v>
      </c>
      <c r="C16" s="14"/>
      <c r="D16" s="14"/>
      <c r="E16" s="14">
        <f>A16+C16-D16</f>
        <v>-28791.87</v>
      </c>
    </row>
    <row r="17" spans="1:5" ht="12.75" hidden="1">
      <c r="A17" s="18"/>
      <c r="B17" s="18"/>
      <c r="C17" s="18"/>
      <c r="D17" s="18"/>
      <c r="E17" s="18"/>
    </row>
    <row r="18" spans="1:5" ht="12.75" hidden="1">
      <c r="A18" s="18"/>
      <c r="B18" s="18"/>
      <c r="C18" s="18"/>
      <c r="D18" s="18"/>
      <c r="E18" s="18"/>
    </row>
    <row r="19" spans="1:5" ht="12.75" hidden="1">
      <c r="A19" s="18"/>
      <c r="B19" s="18"/>
      <c r="C19" s="18"/>
      <c r="D19" s="18"/>
      <c r="E19" s="18"/>
    </row>
    <row r="20" spans="1:5" ht="12.75" hidden="1">
      <c r="A20" s="18"/>
      <c r="B20" s="18"/>
      <c r="C20" s="18"/>
      <c r="D20" s="18"/>
      <c r="E20" s="18"/>
    </row>
    <row r="21" spans="1:5" ht="12.75" hidden="1">
      <c r="A21" s="18"/>
      <c r="B21" s="18"/>
      <c r="C21" s="18"/>
      <c r="D21" s="18"/>
      <c r="E21" s="18"/>
    </row>
    <row r="22" spans="1:5" ht="12.75" hidden="1">
      <c r="A22" s="18"/>
      <c r="B22" s="18"/>
      <c r="C22" s="18"/>
      <c r="D22" s="18"/>
      <c r="E22" s="18"/>
    </row>
    <row r="23" spans="1:5" ht="12.75" hidden="1">
      <c r="A23" s="18"/>
      <c r="B23" s="18"/>
      <c r="C23" s="18"/>
      <c r="D23" s="18"/>
      <c r="E23" s="18"/>
    </row>
    <row r="24" spans="1:5" ht="12.75" hidden="1">
      <c r="A24" s="18"/>
      <c r="B24" s="18"/>
      <c r="C24" s="18"/>
      <c r="D24" s="18"/>
      <c r="E24" s="18"/>
    </row>
    <row r="25" spans="1:5" ht="12.75" hidden="1">
      <c r="A25" s="14">
        <v>-61244.32</v>
      </c>
      <c r="B25" s="14">
        <f>190211.4+25913.56</f>
        <v>216124.96</v>
      </c>
      <c r="C25" s="14"/>
      <c r="D25" s="14"/>
      <c r="E25" s="14">
        <f>A25+C25-D25</f>
        <v>-61244.32</v>
      </c>
    </row>
    <row r="26" spans="1:5" ht="12.75" hidden="1">
      <c r="A26" s="14"/>
      <c r="B26" s="25"/>
      <c r="C26" s="17"/>
      <c r="D26" s="17"/>
      <c r="E26" s="17"/>
    </row>
    <row r="27" spans="1:5" ht="12.75" hidden="1">
      <c r="A27" s="18"/>
      <c r="B27" s="25"/>
      <c r="C27" s="17"/>
      <c r="D27" s="17"/>
      <c r="E27" s="17"/>
    </row>
    <row r="28" spans="1:5" ht="12.75" hidden="1">
      <c r="A28" s="25"/>
      <c r="B28" s="25"/>
      <c r="C28" s="17"/>
      <c r="D28" s="17"/>
      <c r="E28" s="17"/>
    </row>
    <row r="29" spans="1:5" ht="12.75" hidden="1">
      <c r="A29" s="14"/>
      <c r="B29" s="14"/>
      <c r="C29" s="17"/>
      <c r="D29" s="17"/>
      <c r="E29" s="17"/>
    </row>
    <row r="30" spans="1:5" ht="12.75" hidden="1">
      <c r="A30" s="18"/>
      <c r="B30" s="25"/>
      <c r="C30" s="17"/>
      <c r="D30" s="17"/>
      <c r="E30" s="17"/>
    </row>
    <row r="31" spans="1:5" ht="48.75" customHeight="1">
      <c r="A31" s="25">
        <v>1</v>
      </c>
      <c r="B31" s="79" t="s">
        <v>57</v>
      </c>
      <c r="C31" s="80"/>
      <c r="D31" s="85">
        <v>11700</v>
      </c>
      <c r="E31" s="86"/>
    </row>
    <row r="32" spans="1:5" ht="21.75" customHeight="1">
      <c r="A32" s="25">
        <v>2</v>
      </c>
      <c r="B32" s="79" t="s">
        <v>56</v>
      </c>
      <c r="C32" s="80"/>
      <c r="D32" s="85">
        <v>49511.84</v>
      </c>
      <c r="E32" s="86"/>
    </row>
    <row r="33" spans="1:5" ht="34.5" customHeight="1">
      <c r="A33" s="25">
        <v>3</v>
      </c>
      <c r="B33" s="79" t="s">
        <v>58</v>
      </c>
      <c r="C33" s="80"/>
      <c r="D33" s="85">
        <v>10353.92</v>
      </c>
      <c r="E33" s="86"/>
    </row>
    <row r="34" spans="1:5" ht="30" customHeight="1">
      <c r="A34" s="46"/>
      <c r="B34" s="81" t="s">
        <v>0</v>
      </c>
      <c r="C34" s="82"/>
      <c r="D34" s="87">
        <f>SUM(D31:D33)</f>
        <v>71565.76</v>
      </c>
      <c r="E34" s="88"/>
    </row>
    <row r="35" spans="1:5" ht="13.5" customHeight="1">
      <c r="A35" s="26"/>
      <c r="B35" s="26"/>
      <c r="C35" s="27"/>
      <c r="D35" s="27"/>
      <c r="E35" s="27"/>
    </row>
    <row r="36" spans="1:5" ht="33" customHeight="1">
      <c r="A36" s="28"/>
      <c r="B36" s="29"/>
      <c r="C36" s="27"/>
      <c r="D36" s="27"/>
      <c r="E36" s="27"/>
    </row>
    <row r="37" spans="1:5" ht="12.75" hidden="1">
      <c r="A37" s="28"/>
      <c r="B37" s="29"/>
      <c r="C37" s="27"/>
      <c r="D37" s="27"/>
      <c r="E37" s="27"/>
    </row>
    <row r="38" spans="1:5" ht="12.75" hidden="1">
      <c r="A38" s="28"/>
      <c r="B38" s="29"/>
      <c r="C38" s="27"/>
      <c r="D38" s="27"/>
      <c r="E38" s="27"/>
    </row>
    <row r="39" spans="1:5" ht="12.75">
      <c r="A39" s="30"/>
      <c r="B39" s="31"/>
      <c r="C39" s="27"/>
      <c r="D39" s="27"/>
      <c r="E39" s="27"/>
    </row>
    <row r="40" spans="1:2" ht="34.5" customHeight="1">
      <c r="A40" s="5"/>
      <c r="B40" s="6"/>
    </row>
  </sheetData>
  <sheetProtection/>
  <mergeCells count="15">
    <mergeCell ref="A5:G5"/>
    <mergeCell ref="A13:E13"/>
    <mergeCell ref="A4:E4"/>
    <mergeCell ref="A1:E1"/>
    <mergeCell ref="A2:E2"/>
    <mergeCell ref="B14:C14"/>
    <mergeCell ref="B31:C31"/>
    <mergeCell ref="B32:C32"/>
    <mergeCell ref="B33:C33"/>
    <mergeCell ref="B34:C34"/>
    <mergeCell ref="D14:E14"/>
    <mergeCell ref="D31:E31"/>
    <mergeCell ref="D32:E32"/>
    <mergeCell ref="D33:E33"/>
    <mergeCell ref="D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4.875" style="0" customWidth="1"/>
    <col min="2" max="2" width="12.875" style="0" customWidth="1"/>
    <col min="3" max="3" width="14.875" style="0" customWidth="1"/>
    <col min="4" max="4" width="14.375" style="0" customWidth="1"/>
    <col min="5" max="5" width="20.125" style="0" customWidth="1"/>
  </cols>
  <sheetData>
    <row r="1" spans="1:5" ht="12.75">
      <c r="A1" s="67" t="s">
        <v>60</v>
      </c>
      <c r="B1" s="67"/>
      <c r="C1" s="67"/>
      <c r="D1" s="67"/>
      <c r="E1" s="67"/>
    </row>
    <row r="2" spans="1:5" ht="12.75">
      <c r="A2" s="67" t="s">
        <v>21</v>
      </c>
      <c r="B2" s="67"/>
      <c r="C2" s="67"/>
      <c r="D2" s="67"/>
      <c r="E2" s="67"/>
    </row>
    <row r="3" spans="1:4" ht="12.75">
      <c r="A3" s="36"/>
      <c r="B3" s="36"/>
      <c r="C3" s="36"/>
      <c r="D3" s="36"/>
    </row>
    <row r="4" spans="1:5" ht="25.5">
      <c r="A4" s="47" t="s">
        <v>1</v>
      </c>
      <c r="B4" s="48" t="s">
        <v>22</v>
      </c>
      <c r="C4" s="47" t="s">
        <v>12</v>
      </c>
      <c r="D4" s="47" t="s">
        <v>13</v>
      </c>
      <c r="E4" s="47" t="s">
        <v>41</v>
      </c>
    </row>
    <row r="5" spans="1:5" ht="34.5" customHeight="1">
      <c r="A5" s="51" t="s">
        <v>23</v>
      </c>
      <c r="B5" s="56" t="s">
        <v>44</v>
      </c>
      <c r="C5" s="44">
        <v>85703.97</v>
      </c>
      <c r="D5" s="44">
        <v>86470.51</v>
      </c>
      <c r="E5" s="49">
        <f>7384.73-137.35</f>
        <v>7247.379999999999</v>
      </c>
    </row>
    <row r="6" spans="1:5" ht="25.5">
      <c r="A6" s="52" t="s">
        <v>25</v>
      </c>
      <c r="B6" s="57"/>
      <c r="C6" s="44">
        <v>20330.03</v>
      </c>
      <c r="D6" s="44">
        <v>17462.75</v>
      </c>
      <c r="E6" s="49">
        <f>2873.5-6.22</f>
        <v>2867.28</v>
      </c>
    </row>
    <row r="7" spans="1:5" ht="24" customHeight="1">
      <c r="A7" s="51" t="s">
        <v>24</v>
      </c>
      <c r="B7" s="56" t="s">
        <v>45</v>
      </c>
      <c r="C7" s="44">
        <v>150474.86</v>
      </c>
      <c r="D7" s="44">
        <v>157733.86</v>
      </c>
      <c r="E7" s="49">
        <f>11737.7-723.38</f>
        <v>11014.320000000002</v>
      </c>
    </row>
    <row r="8" spans="1:5" ht="25.5">
      <c r="A8" s="52" t="s">
        <v>26</v>
      </c>
      <c r="B8" s="57"/>
      <c r="C8" s="44">
        <v>30601.34</v>
      </c>
      <c r="D8" s="44">
        <v>36151.43</v>
      </c>
      <c r="E8" s="49">
        <f>2041.28</f>
        <v>2041.28</v>
      </c>
    </row>
    <row r="9" spans="1:5" ht="25.5" customHeight="1">
      <c r="A9" s="53" t="s">
        <v>27</v>
      </c>
      <c r="B9" s="56"/>
      <c r="C9" s="44">
        <v>93999.26</v>
      </c>
      <c r="D9" s="44">
        <v>96216.36</v>
      </c>
      <c r="E9" s="49">
        <f>7852.22-114.79</f>
        <v>7737.43</v>
      </c>
    </row>
    <row r="10" spans="1:5" ht="23.25" customHeight="1">
      <c r="A10" s="51" t="s">
        <v>28</v>
      </c>
      <c r="B10" s="56"/>
      <c r="C10" s="44"/>
      <c r="D10" s="44"/>
      <c r="E10" s="49"/>
    </row>
    <row r="11" spans="1:5" ht="30.75" customHeight="1">
      <c r="A11" s="51" t="s">
        <v>29</v>
      </c>
      <c r="B11" s="56" t="s">
        <v>46</v>
      </c>
      <c r="C11" s="44">
        <v>561974.64</v>
      </c>
      <c r="D11" s="44">
        <v>531644.26</v>
      </c>
      <c r="E11" s="49">
        <v>99868.84</v>
      </c>
    </row>
    <row r="12" spans="1:5" ht="19.5" customHeight="1">
      <c r="A12" s="51" t="s">
        <v>30</v>
      </c>
      <c r="B12" s="56" t="s">
        <v>47</v>
      </c>
      <c r="C12" s="44">
        <v>146947.46</v>
      </c>
      <c r="D12" s="44">
        <v>148074.03</v>
      </c>
      <c r="E12" s="49">
        <f>14572.13-62.03</f>
        <v>14510.099999999999</v>
      </c>
    </row>
    <row r="13" spans="1:5" ht="28.5" customHeight="1">
      <c r="A13" s="51" t="s">
        <v>31</v>
      </c>
      <c r="B13" s="56"/>
      <c r="C13" s="44">
        <v>14351.44</v>
      </c>
      <c r="D13" s="44">
        <v>14040.09</v>
      </c>
      <c r="E13" s="49">
        <v>1290.8</v>
      </c>
    </row>
    <row r="14" spans="1:5" ht="30" customHeight="1">
      <c r="A14" s="54" t="s">
        <v>0</v>
      </c>
      <c r="B14" s="54"/>
      <c r="C14" s="55">
        <f>SUM(C5:C13)</f>
        <v>1104383</v>
      </c>
      <c r="D14" s="55">
        <f>SUM(D5:D13)</f>
        <v>1087793.29</v>
      </c>
      <c r="E14" s="55">
        <f>SUM(E5:E13)</f>
        <v>146577.43</v>
      </c>
    </row>
    <row r="15" spans="1:5" ht="12.75">
      <c r="A15" s="50"/>
      <c r="B15" s="50"/>
      <c r="C15" s="50"/>
      <c r="D15" s="50"/>
      <c r="E15" s="50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2016-03-28T19:36:25Z</cp:lastPrinted>
  <dcterms:created xsi:type="dcterms:W3CDTF">2005-08-01T12:04:50Z</dcterms:created>
  <dcterms:modified xsi:type="dcterms:W3CDTF">2017-03-21T18:43:05Z</dcterms:modified>
  <cp:category/>
  <cp:version/>
  <cp:contentType/>
  <cp:contentStatus/>
</cp:coreProperties>
</file>