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ёта" sheetId="1" r:id="rId1"/>
    <sheet name="содерж." sheetId="2" r:id="rId2"/>
    <sheet name="выполн. раб. по тек. рем." sheetId="3" r:id="rId3"/>
    <sheet name="коммун. усл." sheetId="4" r:id="rId4"/>
  </sheets>
  <definedNames/>
  <calcPr fullCalcOnLoad="1"/>
</workbook>
</file>

<file path=xl/sharedStrings.xml><?xml version="1.0" encoding="utf-8"?>
<sst xmlns="http://schemas.openxmlformats.org/spreadsheetml/2006/main" count="92" uniqueCount="58">
  <si>
    <t>итого</t>
  </si>
  <si>
    <t>наименование услуг</t>
  </si>
  <si>
    <t>текущий ремонт общедомового имущества</t>
  </si>
  <si>
    <t>коммунальные услуги</t>
  </si>
  <si>
    <t>содержание общедомового имущества, в т.ч.:</t>
  </si>
  <si>
    <t xml:space="preserve"> № п.п</t>
  </si>
  <si>
    <t>2288,3 м2</t>
  </si>
  <si>
    <t>3,00 руб./м2</t>
  </si>
  <si>
    <t xml:space="preserve">тариф по услуге содержание </t>
  </si>
  <si>
    <t xml:space="preserve">тариф по текущему ремонту  </t>
  </si>
  <si>
    <t>общая площадь помещений</t>
  </si>
  <si>
    <t>остаток на начало года, руб.</t>
  </si>
  <si>
    <t>начислено, руб.</t>
  </si>
  <si>
    <t>поступило, руб.</t>
  </si>
  <si>
    <t>расходы, руб.</t>
  </si>
  <si>
    <t>остаток на конец года, руб.</t>
  </si>
  <si>
    <t>наименование работ, услуг</t>
  </si>
  <si>
    <t>стоимость выполненных работ, услуг, руб.</t>
  </si>
  <si>
    <t>Информация по услуге  текущий ремонт общедомового имущества</t>
  </si>
  <si>
    <t>ул. Ломако, д.16</t>
  </si>
  <si>
    <t>Информация о начислении и поступлении платежей по коммунальным услугам</t>
  </si>
  <si>
    <t>объём потребления</t>
  </si>
  <si>
    <t>холодное водоснабжение</t>
  </si>
  <si>
    <t>горячее водоснабжение</t>
  </si>
  <si>
    <t>холодное водоснабжение на ОДН</t>
  </si>
  <si>
    <t>горячее водоснабжение на ОДН</t>
  </si>
  <si>
    <t>канализация</t>
  </si>
  <si>
    <t>отопление</t>
  </si>
  <si>
    <t xml:space="preserve">электроэнергия </t>
  </si>
  <si>
    <t>электроэнергия на ОДН</t>
  </si>
  <si>
    <t>Информация по услуге содержание общедомового имущества</t>
  </si>
  <si>
    <t>налог в связи с применением УСН</t>
  </si>
  <si>
    <t>расходы по управлению домом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</si>
  <si>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</si>
  <si>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</si>
  <si>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</si>
  <si>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комиссионный сбор (расчётно-кассовое обслуживание)</t>
  </si>
  <si>
    <t xml:space="preserve">задолженность, руб. </t>
  </si>
  <si>
    <t>содержание несущих и ненесущих конструкций дома</t>
  </si>
  <si>
    <t>вывоз ТКО</t>
  </si>
  <si>
    <t>3027,4 м3</t>
  </si>
  <si>
    <t>1728,3 м3</t>
  </si>
  <si>
    <t>360,414 гкал</t>
  </si>
  <si>
    <t>65664 квтч</t>
  </si>
  <si>
    <t>12,5 руб./м2</t>
  </si>
  <si>
    <t>вознагражд. предс. совета дома</t>
  </si>
  <si>
    <t>1,5 руб./м2</t>
  </si>
  <si>
    <t>тариф по ТКО</t>
  </si>
  <si>
    <t>2,72 руб./м2</t>
  </si>
  <si>
    <t>Устройство примыканий к вытяжным трубам</t>
  </si>
  <si>
    <t>Ремонт теплового узла</t>
  </si>
  <si>
    <t xml:space="preserve">Покраска детской площадки и ремонт  скамейки </t>
  </si>
  <si>
    <t xml:space="preserve">Техническое обслуживание внешних газопроводов 1 и 2 полугодие </t>
  </si>
  <si>
    <t>ул. Ломако,  д. 16, 2016 г.</t>
  </si>
  <si>
    <t>ул. Ломако, д.16, 2016 г.</t>
  </si>
  <si>
    <t>2016 год</t>
  </si>
  <si>
    <t>вознагражд. председателю совета дома</t>
  </si>
  <si>
    <t>Ремонт колпаков вентеляционных каналов,фановых  труб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</si>
</sst>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00"/>
    <numFmt numFmtId="169" formatCode="0.00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34" borderId="10" xfId="0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44" fillId="34" borderId="15" xfId="0" applyNumberFormat="1" applyFont="1" applyFill="1" applyBorder="1" applyAlignment="1">
      <alignment horizontal="center" vertical="center" wrapText="1"/>
    </xf>
    <xf numFmtId="2" fontId="44" fillId="34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8" fillId="34" borderId="11" xfId="0" applyNumberFormat="1" applyFont="1" applyFill="1" applyBorder="1" applyAlignment="1">
      <alignment horizontal="center"/>
    </xf>
    <xf numFmtId="0" fontId="44" fillId="34" borderId="11" xfId="0" applyFont="1" applyFill="1" applyBorder="1" applyAlignment="1">
      <alignment vertical="top" wrapText="1"/>
    </xf>
    <xf numFmtId="0" fontId="44" fillId="34" borderId="16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horizontal="left" vertical="top" wrapText="1"/>
    </xf>
    <xf numFmtId="0" fontId="44" fillId="34" borderId="16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vertical="center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4">
      <selection activeCell="C42" sqref="C42"/>
    </sheetView>
  </sheetViews>
  <sheetFormatPr defaultColWidth="9.00390625" defaultRowHeight="12.75"/>
  <cols>
    <col min="1" max="1" width="21.25390625" style="0" customWidth="1"/>
    <col min="2" max="2" width="16.125" style="0" customWidth="1"/>
    <col min="3" max="3" width="13.375" style="0" customWidth="1"/>
    <col min="4" max="4" width="12.375" style="0" customWidth="1"/>
    <col min="5" max="5" width="16.375" style="0" customWidth="1"/>
    <col min="6" max="6" width="14.125" style="0" customWidth="1"/>
    <col min="8" max="8" width="9.625" style="0" bestFit="1" customWidth="1"/>
  </cols>
  <sheetData>
    <row r="1" spans="1:6" ht="15.75">
      <c r="A1" s="58" t="s">
        <v>53</v>
      </c>
      <c r="B1" s="59"/>
      <c r="C1" s="59"/>
      <c r="D1" s="59"/>
      <c r="E1" s="59"/>
      <c r="F1" s="59"/>
    </row>
    <row r="2" spans="1:9" ht="12.75">
      <c r="A2" s="62"/>
      <c r="B2" s="63"/>
      <c r="C2" s="63"/>
      <c r="D2" s="63"/>
      <c r="E2" s="63"/>
      <c r="F2" s="63"/>
      <c r="G2" s="63"/>
      <c r="H2" s="6"/>
      <c r="I2" s="6"/>
    </row>
    <row r="3" spans="1:9" ht="12.75">
      <c r="A3" s="56" t="s">
        <v>10</v>
      </c>
      <c r="B3" s="56"/>
      <c r="C3" s="11" t="s">
        <v>6</v>
      </c>
      <c r="D3" s="9"/>
      <c r="E3" s="9"/>
      <c r="F3" s="9"/>
      <c r="G3" s="9"/>
      <c r="H3" s="6"/>
      <c r="I3" s="6"/>
    </row>
    <row r="4" spans="1:9" ht="12.75">
      <c r="A4" s="55" t="s">
        <v>8</v>
      </c>
      <c r="B4" s="55"/>
      <c r="C4" s="40" t="s">
        <v>44</v>
      </c>
      <c r="D4" s="7"/>
      <c r="E4" s="7"/>
      <c r="F4" s="7"/>
      <c r="G4" s="7"/>
      <c r="H4" s="7"/>
      <c r="I4" s="7"/>
    </row>
    <row r="5" spans="1:9" ht="27" customHeight="1">
      <c r="A5" s="64" t="s">
        <v>45</v>
      </c>
      <c r="B5" s="65"/>
      <c r="C5" s="40" t="s">
        <v>7</v>
      </c>
      <c r="D5" s="7"/>
      <c r="E5" s="7"/>
      <c r="F5" s="7"/>
      <c r="G5" s="7"/>
      <c r="H5" s="7"/>
      <c r="I5" s="7"/>
    </row>
    <row r="6" spans="1:9" ht="12.75">
      <c r="A6" s="55" t="s">
        <v>9</v>
      </c>
      <c r="B6" s="55"/>
      <c r="C6" s="40" t="s">
        <v>46</v>
      </c>
      <c r="D6" s="7"/>
      <c r="E6" s="7"/>
      <c r="F6" s="7"/>
      <c r="G6" s="7"/>
      <c r="H6" s="7"/>
      <c r="I6" s="7"/>
    </row>
    <row r="7" spans="1:9" ht="12.75">
      <c r="A7" s="55" t="s">
        <v>47</v>
      </c>
      <c r="B7" s="55"/>
      <c r="C7" s="20" t="s">
        <v>48</v>
      </c>
      <c r="D7" s="8"/>
      <c r="E7" s="8"/>
      <c r="F7" s="8"/>
      <c r="G7" s="8"/>
      <c r="H7" s="8"/>
      <c r="I7" s="8"/>
    </row>
    <row r="8" spans="1:9" ht="12.75">
      <c r="A8" s="60"/>
      <c r="B8" s="60"/>
      <c r="C8" s="60"/>
      <c r="D8" s="60"/>
      <c r="E8" s="60"/>
      <c r="F8" s="60"/>
      <c r="G8" s="60"/>
      <c r="H8" s="60"/>
      <c r="I8" s="60"/>
    </row>
    <row r="9" spans="1:9" ht="12.75" hidden="1">
      <c r="A9" s="61"/>
      <c r="B9" s="61"/>
      <c r="C9" s="61"/>
      <c r="D9" s="61"/>
      <c r="E9" s="61"/>
      <c r="F9" s="61"/>
      <c r="G9" s="61"/>
      <c r="H9" s="61"/>
      <c r="I9" s="61"/>
    </row>
    <row r="10" spans="1:9" ht="12.75" hidden="1">
      <c r="A10" s="57"/>
      <c r="B10" s="57"/>
      <c r="C10" s="57"/>
      <c r="D10" s="57"/>
      <c r="E10" s="57"/>
      <c r="F10" s="57"/>
      <c r="G10" s="57"/>
      <c r="H10" s="57"/>
      <c r="I10" s="57"/>
    </row>
    <row r="11" spans="1:6" ht="39" customHeight="1">
      <c r="A11" s="20" t="s">
        <v>1</v>
      </c>
      <c r="B11" s="20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</row>
    <row r="12" spans="1:6" ht="12.75" hidden="1">
      <c r="A12" s="21"/>
      <c r="B12" s="21"/>
      <c r="C12" s="21"/>
      <c r="D12" s="21"/>
      <c r="E12" s="21"/>
      <c r="F12" s="21"/>
    </row>
    <row r="13" spans="1:6" ht="12.75" hidden="1">
      <c r="A13" s="21"/>
      <c r="B13" s="21"/>
      <c r="C13" s="21"/>
      <c r="D13" s="21"/>
      <c r="E13" s="21"/>
      <c r="F13" s="21"/>
    </row>
    <row r="14" spans="1:6" ht="12.75" hidden="1">
      <c r="A14" s="21"/>
      <c r="B14" s="21"/>
      <c r="C14" s="21"/>
      <c r="D14" s="21"/>
      <c r="E14" s="21"/>
      <c r="F14" s="21"/>
    </row>
    <row r="15" spans="1:6" ht="12.75" hidden="1">
      <c r="A15" s="21"/>
      <c r="B15" s="21"/>
      <c r="C15" s="21"/>
      <c r="D15" s="21"/>
      <c r="E15" s="21"/>
      <c r="F15" s="21"/>
    </row>
    <row r="16" spans="1:6" ht="45" customHeight="1">
      <c r="A16" s="22" t="s">
        <v>4</v>
      </c>
      <c r="B16" s="23">
        <v>-14751.68</v>
      </c>
      <c r="C16" s="40">
        <v>343245</v>
      </c>
      <c r="D16" s="40">
        <v>340863.64</v>
      </c>
      <c r="E16" s="40">
        <v>343245</v>
      </c>
      <c r="F16" s="24">
        <f>B16+D16-E16</f>
        <v>-17133.03999999998</v>
      </c>
    </row>
    <row r="17" spans="1:6" ht="74.25" customHeight="1" hidden="1">
      <c r="A17" s="22"/>
      <c r="B17" s="23"/>
      <c r="C17" s="24"/>
      <c r="D17" s="24"/>
      <c r="E17" s="24"/>
      <c r="F17" s="24"/>
    </row>
    <row r="18" spans="1:6" ht="56.25" customHeight="1" hidden="1">
      <c r="A18" s="22"/>
      <c r="B18" s="23"/>
      <c r="C18" s="24"/>
      <c r="D18" s="24"/>
      <c r="E18" s="24"/>
      <c r="F18" s="24"/>
    </row>
    <row r="19" spans="1:6" ht="32.25" customHeight="1" hidden="1">
      <c r="A19" s="22"/>
      <c r="B19" s="23"/>
      <c r="C19" s="24"/>
      <c r="D19" s="24"/>
      <c r="E19" s="24"/>
      <c r="F19" s="24"/>
    </row>
    <row r="20" spans="1:6" ht="29.25" customHeight="1" hidden="1">
      <c r="A20" s="22"/>
      <c r="B20" s="23"/>
      <c r="C20" s="24"/>
      <c r="D20" s="24"/>
      <c r="E20" s="24"/>
      <c r="F20" s="24"/>
    </row>
    <row r="21" spans="1:6" ht="51" customHeight="1" hidden="1">
      <c r="A21" s="22"/>
      <c r="B21" s="23"/>
      <c r="C21" s="24"/>
      <c r="D21" s="24"/>
      <c r="E21" s="24"/>
      <c r="F21" s="24"/>
    </row>
    <row r="22" spans="1:6" ht="12.75" hidden="1">
      <c r="A22" s="22"/>
      <c r="B22" s="23"/>
      <c r="C22" s="24"/>
      <c r="D22" s="24"/>
      <c r="E22" s="24"/>
      <c r="F22" s="24"/>
    </row>
    <row r="23" spans="1:6" ht="12.75" hidden="1">
      <c r="A23" s="22"/>
      <c r="B23" s="23"/>
      <c r="C23" s="24"/>
      <c r="D23" s="24"/>
      <c r="E23" s="24"/>
      <c r="F23" s="24"/>
    </row>
    <row r="24" spans="1:9" ht="33" customHeight="1" hidden="1">
      <c r="A24" s="22"/>
      <c r="B24" s="23"/>
      <c r="C24" s="24"/>
      <c r="D24" s="24"/>
      <c r="E24" s="24"/>
      <c r="F24" s="24"/>
      <c r="H24" s="1"/>
      <c r="I24" s="1"/>
    </row>
    <row r="25" spans="1:6" ht="49.5" customHeight="1">
      <c r="A25" s="22" t="s">
        <v>2</v>
      </c>
      <c r="B25" s="20">
        <v>6730.41</v>
      </c>
      <c r="C25" s="88">
        <v>41189.4</v>
      </c>
      <c r="D25" s="88">
        <v>41007.35</v>
      </c>
      <c r="E25" s="40">
        <v>76797.57</v>
      </c>
      <c r="F25" s="40">
        <f>B25+D25-E25</f>
        <v>-29059.810000000012</v>
      </c>
    </row>
    <row r="26" spans="1:6" ht="45.75" customHeight="1">
      <c r="A26" s="51" t="s">
        <v>39</v>
      </c>
      <c r="B26" s="23"/>
      <c r="C26" s="24">
        <v>74690.52</v>
      </c>
      <c r="D26" s="24">
        <v>64697.07</v>
      </c>
      <c r="E26" s="24">
        <v>61400.54</v>
      </c>
      <c r="F26" s="24">
        <f>D26-E26</f>
        <v>3296.529999999999</v>
      </c>
    </row>
    <row r="27" spans="1:6" ht="31.5" customHeight="1">
      <c r="A27" s="22" t="s">
        <v>3</v>
      </c>
      <c r="B27" s="24"/>
      <c r="C27" s="24">
        <v>1599700.77</v>
      </c>
      <c r="D27" s="24">
        <v>1560453.23</v>
      </c>
      <c r="E27" s="24"/>
      <c r="F27" s="24"/>
    </row>
    <row r="28" spans="1:11" ht="39.75" customHeight="1">
      <c r="A28" s="51" t="s">
        <v>56</v>
      </c>
      <c r="B28" s="24">
        <v>-8157.48</v>
      </c>
      <c r="C28" s="24">
        <v>74109.19</v>
      </c>
      <c r="D28" s="24">
        <v>73608.37</v>
      </c>
      <c r="E28" s="24">
        <v>69969.6</v>
      </c>
      <c r="F28" s="24">
        <f>D28-E28+B28</f>
        <v>-4518.71000000001</v>
      </c>
      <c r="K28" s="2"/>
    </row>
    <row r="29" spans="1:6" ht="12.75" hidden="1">
      <c r="A29" s="25"/>
      <c r="B29" s="24"/>
      <c r="C29" s="24"/>
      <c r="D29" s="24"/>
      <c r="E29" s="24"/>
      <c r="F29" s="24"/>
    </row>
    <row r="30" spans="1:6" ht="12.75" hidden="1">
      <c r="A30" s="25"/>
      <c r="B30" s="24"/>
      <c r="C30" s="24"/>
      <c r="D30" s="24"/>
      <c r="E30" s="24"/>
      <c r="F30" s="24"/>
    </row>
    <row r="31" spans="1:6" ht="12.75" hidden="1">
      <c r="A31" s="25"/>
      <c r="B31" s="24"/>
      <c r="C31" s="24"/>
      <c r="D31" s="24"/>
      <c r="E31" s="24"/>
      <c r="F31" s="24"/>
    </row>
    <row r="32" spans="1:6" ht="12.75" hidden="1">
      <c r="A32" s="25"/>
      <c r="B32" s="24"/>
      <c r="C32" s="27"/>
      <c r="D32" s="24"/>
      <c r="E32" s="24"/>
      <c r="F32" s="24"/>
    </row>
    <row r="33" spans="1:6" ht="12.75" hidden="1">
      <c r="A33" s="25"/>
      <c r="B33" s="24"/>
      <c r="C33" s="24"/>
      <c r="D33" s="24"/>
      <c r="E33" s="24"/>
      <c r="F33" s="24"/>
    </row>
    <row r="34" spans="1:6" ht="43.5" customHeight="1" hidden="1">
      <c r="A34" s="25"/>
      <c r="B34" s="24"/>
      <c r="C34" s="24"/>
      <c r="D34" s="24"/>
      <c r="E34" s="24"/>
      <c r="F34" s="24"/>
    </row>
    <row r="35" spans="1:6" ht="12.75" hidden="1">
      <c r="A35" s="25"/>
      <c r="B35" s="24"/>
      <c r="C35" s="26"/>
      <c r="D35" s="24"/>
      <c r="E35" s="24"/>
      <c r="F35" s="24"/>
    </row>
    <row r="36" spans="1:6" ht="36.75" customHeight="1">
      <c r="A36" s="54" t="s">
        <v>0</v>
      </c>
      <c r="B36" s="54">
        <f>SUM(B16:B35)</f>
        <v>-16178.75</v>
      </c>
      <c r="C36" s="54">
        <f>SUM(C14:C35)</f>
        <v>2132934.88</v>
      </c>
      <c r="D36" s="54">
        <f>SUM(D14:D35)</f>
        <v>2080629.6600000001</v>
      </c>
      <c r="E36" s="54">
        <f>SUM(E16:E35)</f>
        <v>551412.71</v>
      </c>
      <c r="F36" s="54">
        <f>SUM(F16:F35)</f>
        <v>-47415.03</v>
      </c>
    </row>
  </sheetData>
  <sheetProtection/>
  <mergeCells count="10">
    <mergeCell ref="A6:B6"/>
    <mergeCell ref="A7:B7"/>
    <mergeCell ref="A3:B3"/>
    <mergeCell ref="A4:B4"/>
    <mergeCell ref="A10:I10"/>
    <mergeCell ref="A1:F1"/>
    <mergeCell ref="A8:I8"/>
    <mergeCell ref="A9:I9"/>
    <mergeCell ref="A2:G2"/>
    <mergeCell ref="A5:B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1.25390625" style="0" customWidth="1"/>
    <col min="2" max="2" width="13.25390625" style="0" customWidth="1"/>
    <col min="3" max="3" width="13.00390625" style="0" customWidth="1"/>
    <col min="4" max="4" width="13.25390625" style="0" customWidth="1"/>
    <col min="5" max="5" width="12.875" style="0" customWidth="1"/>
    <col min="6" max="6" width="14.625" style="0" customWidth="1"/>
  </cols>
  <sheetData>
    <row r="1" spans="1:6" ht="12.75">
      <c r="A1" s="66" t="s">
        <v>54</v>
      </c>
      <c r="B1" s="67"/>
      <c r="C1" s="67"/>
      <c r="D1" s="67"/>
      <c r="E1" s="67"/>
      <c r="F1" s="67"/>
    </row>
    <row r="2" spans="1:6" ht="12.75">
      <c r="A2" s="66" t="s">
        <v>30</v>
      </c>
      <c r="B2" s="67"/>
      <c r="C2" s="67"/>
      <c r="D2" s="67"/>
      <c r="E2" s="67"/>
      <c r="F2" s="67"/>
    </row>
    <row r="3" spans="1:9" ht="12.75">
      <c r="A3" s="68"/>
      <c r="B3" s="68"/>
      <c r="C3" s="68"/>
      <c r="D3" s="68"/>
      <c r="E3" s="68"/>
      <c r="F3" s="69"/>
      <c r="G3" s="69"/>
      <c r="H3" s="69"/>
      <c r="I3" s="69"/>
    </row>
    <row r="4" spans="1:9" ht="38.25">
      <c r="A4" s="41" t="s">
        <v>1</v>
      </c>
      <c r="B4" s="41" t="s">
        <v>11</v>
      </c>
      <c r="C4" s="41" t="s">
        <v>12</v>
      </c>
      <c r="D4" s="41" t="s">
        <v>13</v>
      </c>
      <c r="E4" s="42" t="s">
        <v>14</v>
      </c>
      <c r="F4" s="41" t="s">
        <v>15</v>
      </c>
      <c r="G4" s="6"/>
      <c r="H4" s="6"/>
      <c r="I4" s="6"/>
    </row>
    <row r="5" spans="1:6" ht="38.25">
      <c r="A5" s="43" t="s">
        <v>4</v>
      </c>
      <c r="B5" s="20">
        <v>-14751.68</v>
      </c>
      <c r="C5" s="40">
        <v>343245</v>
      </c>
      <c r="D5" s="40">
        <v>340863.64</v>
      </c>
      <c r="E5" s="40">
        <v>343245</v>
      </c>
      <c r="F5" s="40">
        <f>B5+D5-E5</f>
        <v>-17133.03999999998</v>
      </c>
    </row>
    <row r="6" spans="1:6" ht="69.75" customHeight="1">
      <c r="A6" s="44" t="s">
        <v>33</v>
      </c>
      <c r="B6" s="16"/>
      <c r="C6" s="10"/>
      <c r="D6" s="10"/>
      <c r="E6" s="10">
        <v>151545.11</v>
      </c>
      <c r="F6" s="10"/>
    </row>
    <row r="7" spans="1:6" ht="62.25" customHeight="1">
      <c r="A7" s="44" t="s">
        <v>34</v>
      </c>
      <c r="B7" s="16"/>
      <c r="C7" s="10"/>
      <c r="D7" s="10"/>
      <c r="E7" s="10">
        <f>25185.57+5767.2</f>
        <v>30952.77</v>
      </c>
      <c r="F7" s="10"/>
    </row>
    <row r="8" spans="1:6" ht="49.5" customHeight="1">
      <c r="A8" s="44" t="s">
        <v>38</v>
      </c>
      <c r="B8" s="16"/>
      <c r="C8" s="10"/>
      <c r="D8" s="10"/>
      <c r="E8" s="10">
        <v>4462.49</v>
      </c>
      <c r="F8" s="10"/>
    </row>
    <row r="9" spans="1:6" ht="41.25" customHeight="1">
      <c r="A9" s="44" t="s">
        <v>35</v>
      </c>
      <c r="B9" s="16"/>
      <c r="C9" s="10"/>
      <c r="D9" s="10"/>
      <c r="E9" s="10">
        <v>26764.37</v>
      </c>
      <c r="F9" s="10"/>
    </row>
    <row r="10" spans="1:6" ht="39.75" customHeight="1">
      <c r="A10" s="44" t="s">
        <v>31</v>
      </c>
      <c r="B10" s="16"/>
      <c r="C10" s="10"/>
      <c r="D10" s="10"/>
      <c r="E10" s="10">
        <v>11441.5</v>
      </c>
      <c r="F10" s="10"/>
    </row>
    <row r="11" spans="1:6" ht="46.5" customHeight="1">
      <c r="A11" s="44" t="s">
        <v>36</v>
      </c>
      <c r="B11" s="16"/>
      <c r="C11" s="10"/>
      <c r="D11" s="10"/>
      <c r="E11" s="10">
        <v>60815.2</v>
      </c>
      <c r="F11" s="10"/>
    </row>
    <row r="12" spans="1:9" ht="38.25" customHeight="1">
      <c r="A12" s="44" t="s">
        <v>32</v>
      </c>
      <c r="B12" s="16"/>
      <c r="C12" s="10"/>
      <c r="D12" s="10"/>
      <c r="E12" s="10">
        <v>57263.56</v>
      </c>
      <c r="F12" s="10"/>
      <c r="H12" s="1"/>
      <c r="I12" s="1"/>
    </row>
  </sheetData>
  <sheetProtection/>
  <mergeCells count="3">
    <mergeCell ref="A1:F1"/>
    <mergeCell ref="A2:F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">
      <selection activeCell="A12" sqref="A12:E12"/>
    </sheetView>
  </sheetViews>
  <sheetFormatPr defaultColWidth="9.00390625" defaultRowHeight="12.75"/>
  <cols>
    <col min="1" max="1" width="10.125" style="0" customWidth="1"/>
    <col min="2" max="2" width="23.875" style="0" customWidth="1"/>
    <col min="3" max="3" width="14.75390625" style="0" customWidth="1"/>
    <col min="4" max="4" width="15.875" style="0" customWidth="1"/>
    <col min="5" max="5" width="16.00390625" style="0" customWidth="1"/>
  </cols>
  <sheetData>
    <row r="1" spans="1:7" ht="12.75" customHeight="1">
      <c r="A1" s="86" t="s">
        <v>18</v>
      </c>
      <c r="B1" s="86"/>
      <c r="C1" s="86"/>
      <c r="D1" s="86"/>
      <c r="E1" s="86"/>
      <c r="F1" s="5"/>
      <c r="G1" s="5"/>
    </row>
    <row r="2" spans="1:7" ht="15.75">
      <c r="A2" s="87" t="s">
        <v>19</v>
      </c>
      <c r="B2" s="87"/>
      <c r="C2" s="87"/>
      <c r="D2" s="87"/>
      <c r="E2" s="87"/>
      <c r="F2" s="5"/>
      <c r="G2" s="5"/>
    </row>
    <row r="3" spans="1:7" ht="15.75" hidden="1">
      <c r="A3" s="36"/>
      <c r="B3" s="36"/>
      <c r="C3" s="36"/>
      <c r="D3" s="36"/>
      <c r="E3" s="36"/>
      <c r="F3" s="2"/>
      <c r="G3" s="2"/>
    </row>
    <row r="4" spans="1:7" ht="15.75">
      <c r="A4" s="87" t="s">
        <v>55</v>
      </c>
      <c r="B4" s="87"/>
      <c r="C4" s="87"/>
      <c r="D4" s="87"/>
      <c r="E4" s="87"/>
      <c r="F4" s="35"/>
      <c r="G4" s="35"/>
    </row>
    <row r="5" spans="1:7" ht="12.75">
      <c r="A5" s="82"/>
      <c r="B5" s="83"/>
      <c r="C5" s="84"/>
      <c r="D5" s="84"/>
      <c r="E5" s="84"/>
      <c r="F5" s="84"/>
      <c r="G5" s="84"/>
    </row>
    <row r="6" spans="1:7" ht="12.75" hidden="1">
      <c r="A6" s="3"/>
      <c r="B6" s="3"/>
      <c r="C6" s="3"/>
      <c r="D6" s="3"/>
      <c r="E6" s="3"/>
      <c r="F6" s="5"/>
      <c r="G6" s="5"/>
    </row>
    <row r="7" spans="1:7" ht="12.75" hidden="1">
      <c r="A7" s="3"/>
      <c r="B7" s="3"/>
      <c r="C7" s="3"/>
      <c r="D7" s="3"/>
      <c r="E7" s="3"/>
      <c r="F7" s="5"/>
      <c r="G7" s="5"/>
    </row>
    <row r="8" spans="1:7" ht="12.75" hidden="1">
      <c r="A8" s="3"/>
      <c r="B8" s="3"/>
      <c r="C8" s="3"/>
      <c r="D8" s="3"/>
      <c r="E8" s="3"/>
      <c r="F8" s="5"/>
      <c r="G8" s="5"/>
    </row>
    <row r="9" spans="1:7" ht="12.75" hidden="1">
      <c r="A9" s="3"/>
      <c r="B9" s="3"/>
      <c r="C9" s="3"/>
      <c r="D9" s="3"/>
      <c r="E9" s="3"/>
      <c r="F9" s="5"/>
      <c r="G9" s="5"/>
    </row>
    <row r="10" spans="1:7" ht="12.75" hidden="1">
      <c r="A10" s="3"/>
      <c r="B10" s="3"/>
      <c r="C10" s="3"/>
      <c r="D10" s="3"/>
      <c r="E10" s="3"/>
      <c r="F10" s="5"/>
      <c r="G10" s="5"/>
    </row>
    <row r="11" spans="1:7" ht="54.75" customHeight="1">
      <c r="A11" s="20" t="s">
        <v>11</v>
      </c>
      <c r="B11" s="20" t="s">
        <v>12</v>
      </c>
      <c r="C11" s="20" t="s">
        <v>13</v>
      </c>
      <c r="D11" s="20" t="s">
        <v>14</v>
      </c>
      <c r="E11" s="20" t="s">
        <v>15</v>
      </c>
      <c r="F11" s="5"/>
      <c r="G11" s="5"/>
    </row>
    <row r="12" spans="1:7" ht="36.75" customHeight="1">
      <c r="A12" s="20">
        <v>6730.41</v>
      </c>
      <c r="B12" s="88">
        <v>41189.4</v>
      </c>
      <c r="C12" s="88">
        <v>41007.35</v>
      </c>
      <c r="D12" s="40">
        <v>76797.57</v>
      </c>
      <c r="E12" s="40">
        <f>A12+C12-D12</f>
        <v>-29059.810000000012</v>
      </c>
      <c r="F12" s="4"/>
      <c r="G12" s="4"/>
    </row>
    <row r="13" spans="1:7" ht="51.75" customHeight="1">
      <c r="A13" s="85"/>
      <c r="B13" s="85"/>
      <c r="C13" s="85"/>
      <c r="D13" s="85"/>
      <c r="E13" s="85"/>
      <c r="F13" s="4"/>
      <c r="G13" s="4"/>
    </row>
    <row r="14" spans="1:5" ht="66" customHeight="1">
      <c r="A14" s="12" t="s">
        <v>5</v>
      </c>
      <c r="B14" s="79" t="s">
        <v>16</v>
      </c>
      <c r="C14" s="81"/>
      <c r="D14" s="79" t="s">
        <v>17</v>
      </c>
      <c r="E14" s="80"/>
    </row>
    <row r="15" spans="1:5" ht="12.75" hidden="1">
      <c r="A15" s="13"/>
      <c r="B15" s="79" t="s">
        <v>16</v>
      </c>
      <c r="C15" s="81"/>
      <c r="D15" s="13"/>
      <c r="E15" s="13"/>
    </row>
    <row r="16" spans="1:5" ht="12.75" hidden="1">
      <c r="A16" s="14">
        <v>-28791.87</v>
      </c>
      <c r="B16" s="79" t="s">
        <v>16</v>
      </c>
      <c r="C16" s="81"/>
      <c r="D16" s="15"/>
      <c r="E16" s="15">
        <f>A16+C16-D16</f>
        <v>-28791.87</v>
      </c>
    </row>
    <row r="17" spans="1:5" ht="12.75" hidden="1">
      <c r="A17" s="16"/>
      <c r="B17" s="79" t="s">
        <v>16</v>
      </c>
      <c r="C17" s="81"/>
      <c r="D17" s="10"/>
      <c r="E17" s="10"/>
    </row>
    <row r="18" spans="1:5" ht="12.75" hidden="1">
      <c r="A18" s="16"/>
      <c r="B18" s="79" t="s">
        <v>16</v>
      </c>
      <c r="C18" s="81"/>
      <c r="D18" s="10"/>
      <c r="E18" s="10"/>
    </row>
    <row r="19" spans="1:5" ht="12.75" hidden="1">
      <c r="A19" s="16"/>
      <c r="B19" s="79" t="s">
        <v>16</v>
      </c>
      <c r="C19" s="81"/>
      <c r="D19" s="10"/>
      <c r="E19" s="10"/>
    </row>
    <row r="20" spans="1:5" ht="12.75" hidden="1">
      <c r="A20" s="16"/>
      <c r="B20" s="79" t="s">
        <v>16</v>
      </c>
      <c r="C20" s="81"/>
      <c r="D20" s="10"/>
      <c r="E20" s="10"/>
    </row>
    <row r="21" spans="1:5" ht="12.75" hidden="1">
      <c r="A21" s="16"/>
      <c r="B21" s="79" t="s">
        <v>16</v>
      </c>
      <c r="C21" s="81"/>
      <c r="D21" s="10"/>
      <c r="E21" s="10"/>
    </row>
    <row r="22" spans="1:5" ht="12.75" hidden="1">
      <c r="A22" s="16"/>
      <c r="B22" s="79" t="s">
        <v>16</v>
      </c>
      <c r="C22" s="81"/>
      <c r="D22" s="10"/>
      <c r="E22" s="10"/>
    </row>
    <row r="23" spans="1:5" ht="12.75" hidden="1">
      <c r="A23" s="16"/>
      <c r="B23" s="79" t="s">
        <v>16</v>
      </c>
      <c r="C23" s="81"/>
      <c r="D23" s="10"/>
      <c r="E23" s="10"/>
    </row>
    <row r="24" spans="1:5" ht="12.75" hidden="1">
      <c r="A24" s="16"/>
      <c r="B24" s="79" t="s">
        <v>16</v>
      </c>
      <c r="C24" s="81"/>
      <c r="D24" s="10"/>
      <c r="E24" s="10"/>
    </row>
    <row r="25" spans="1:5" ht="12.75" hidden="1">
      <c r="A25" s="17">
        <v>-61244.32</v>
      </c>
      <c r="B25" s="79" t="s">
        <v>16</v>
      </c>
      <c r="C25" s="81"/>
      <c r="D25" s="18"/>
      <c r="E25" s="18">
        <f>A25+C25-D25</f>
        <v>-61244.32</v>
      </c>
    </row>
    <row r="26" spans="1:5" ht="12.75" hidden="1">
      <c r="A26" s="12"/>
      <c r="B26" s="79" t="s">
        <v>16</v>
      </c>
      <c r="C26" s="81"/>
      <c r="D26" s="13"/>
      <c r="E26" s="13"/>
    </row>
    <row r="27" spans="1:5" ht="12.75" hidden="1">
      <c r="A27" s="16"/>
      <c r="B27" s="79" t="s">
        <v>16</v>
      </c>
      <c r="C27" s="81"/>
      <c r="D27" s="13"/>
      <c r="E27" s="13"/>
    </row>
    <row r="28" spans="1:5" ht="12.75" hidden="1">
      <c r="A28" s="28"/>
      <c r="B28" s="79" t="s">
        <v>16</v>
      </c>
      <c r="C28" s="81"/>
      <c r="D28" s="13"/>
      <c r="E28" s="13"/>
    </row>
    <row r="29" spans="1:5" ht="12.75" hidden="1">
      <c r="A29" s="11"/>
      <c r="B29" s="79" t="s">
        <v>16</v>
      </c>
      <c r="C29" s="81"/>
      <c r="D29" s="13"/>
      <c r="E29" s="13"/>
    </row>
    <row r="30" spans="1:5" ht="12.75" hidden="1">
      <c r="A30" s="10"/>
      <c r="B30" s="79" t="s">
        <v>16</v>
      </c>
      <c r="C30" s="81"/>
      <c r="D30" s="13"/>
      <c r="E30" s="13"/>
    </row>
    <row r="31" spans="1:5" ht="36" customHeight="1">
      <c r="A31" s="37">
        <v>1</v>
      </c>
      <c r="B31" s="77" t="s">
        <v>49</v>
      </c>
      <c r="C31" s="78"/>
      <c r="D31" s="70">
        <v>21300</v>
      </c>
      <c r="E31" s="71"/>
    </row>
    <row r="32" spans="1:5" ht="30.75" customHeight="1">
      <c r="A32" s="37">
        <v>2</v>
      </c>
      <c r="B32" s="77" t="s">
        <v>57</v>
      </c>
      <c r="C32" s="78"/>
      <c r="D32" s="70">
        <f>24000+18000</f>
        <v>42000</v>
      </c>
      <c r="E32" s="71"/>
    </row>
    <row r="33" spans="1:5" ht="28.5" customHeight="1">
      <c r="A33" s="37">
        <v>3</v>
      </c>
      <c r="B33" s="75" t="s">
        <v>50</v>
      </c>
      <c r="C33" s="76"/>
      <c r="D33" s="70">
        <v>2066</v>
      </c>
      <c r="E33" s="71"/>
    </row>
    <row r="34" spans="1:5" ht="31.5" customHeight="1">
      <c r="A34" s="37">
        <v>4</v>
      </c>
      <c r="B34" s="77" t="s">
        <v>52</v>
      </c>
      <c r="C34" s="78"/>
      <c r="D34" s="70">
        <f>6487.81+1399.76</f>
        <v>7887.570000000001</v>
      </c>
      <c r="E34" s="71"/>
    </row>
    <row r="35" spans="1:5" ht="33.75" customHeight="1">
      <c r="A35" s="38">
        <v>5</v>
      </c>
      <c r="B35" s="77" t="s">
        <v>51</v>
      </c>
      <c r="C35" s="78"/>
      <c r="D35" s="70">
        <f>784+2300*1.2</f>
        <v>3544</v>
      </c>
      <c r="E35" s="71"/>
    </row>
    <row r="36" spans="1:5" ht="19.5" customHeight="1">
      <c r="A36" s="12"/>
      <c r="B36" s="72" t="s">
        <v>0</v>
      </c>
      <c r="C36" s="73"/>
      <c r="D36" s="74">
        <f>SUM(D31:D35)</f>
        <v>76797.57</v>
      </c>
      <c r="E36" s="73"/>
    </row>
    <row r="37" spans="1:5" ht="12.75" hidden="1">
      <c r="A37" s="29"/>
      <c r="B37" s="30"/>
      <c r="C37" s="19"/>
      <c r="D37" s="19"/>
      <c r="E37" s="19"/>
    </row>
    <row r="38" spans="1:5" ht="12.75" hidden="1">
      <c r="A38" s="29"/>
      <c r="B38" s="30"/>
      <c r="C38" s="19"/>
      <c r="D38" s="19"/>
      <c r="E38" s="19"/>
    </row>
    <row r="39" spans="1:5" ht="12.75">
      <c r="A39" s="31"/>
      <c r="B39" s="32"/>
      <c r="C39" s="19"/>
      <c r="D39" s="19"/>
      <c r="E39" s="19"/>
    </row>
    <row r="40" spans="1:5" ht="34.5" customHeight="1">
      <c r="A40" s="33"/>
      <c r="B40" s="34"/>
      <c r="C40" s="19"/>
      <c r="D40" s="19"/>
      <c r="E40" s="19"/>
    </row>
  </sheetData>
  <sheetProtection/>
  <mergeCells count="35">
    <mergeCell ref="A5:G5"/>
    <mergeCell ref="A13:E13"/>
    <mergeCell ref="A1:E1"/>
    <mergeCell ref="A2:E2"/>
    <mergeCell ref="A4:E4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D14:E14"/>
    <mergeCell ref="D31:E31"/>
    <mergeCell ref="D32:E32"/>
    <mergeCell ref="D33:E33"/>
    <mergeCell ref="D34:E34"/>
    <mergeCell ref="B27:C27"/>
    <mergeCell ref="B28:C28"/>
    <mergeCell ref="B29:C29"/>
    <mergeCell ref="B30:C30"/>
    <mergeCell ref="B31:C31"/>
    <mergeCell ref="D35:E35"/>
    <mergeCell ref="B36:C36"/>
    <mergeCell ref="D36:E36"/>
    <mergeCell ref="B33:C33"/>
    <mergeCell ref="B34:C34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3.75390625" style="0" customWidth="1"/>
    <col min="2" max="2" width="14.25390625" style="0" customWidth="1"/>
    <col min="3" max="3" width="15.00390625" style="0" customWidth="1"/>
    <col min="4" max="4" width="14.375" style="0" customWidth="1"/>
    <col min="5" max="5" width="21.25390625" style="0" customWidth="1"/>
  </cols>
  <sheetData>
    <row r="1" spans="1:5" ht="12.75">
      <c r="A1" s="66" t="s">
        <v>54</v>
      </c>
      <c r="B1" s="66"/>
      <c r="C1" s="66"/>
      <c r="D1" s="66"/>
      <c r="E1" s="66"/>
    </row>
    <row r="2" spans="1:5" ht="12.75">
      <c r="A2" s="66" t="s">
        <v>20</v>
      </c>
      <c r="B2" s="66"/>
      <c r="C2" s="66"/>
      <c r="D2" s="66"/>
      <c r="E2" s="66"/>
    </row>
    <row r="3" spans="1:4" ht="12.75">
      <c r="A3" s="39"/>
      <c r="B3" s="39"/>
      <c r="C3" s="39"/>
      <c r="D3" s="39"/>
    </row>
    <row r="4" spans="1:5" ht="25.5">
      <c r="A4" s="46" t="s">
        <v>1</v>
      </c>
      <c r="B4" s="47" t="s">
        <v>21</v>
      </c>
      <c r="C4" s="46" t="s">
        <v>12</v>
      </c>
      <c r="D4" s="46" t="s">
        <v>13</v>
      </c>
      <c r="E4" s="46" t="s">
        <v>37</v>
      </c>
    </row>
    <row r="5" spans="1:5" ht="24" customHeight="1">
      <c r="A5" s="49" t="s">
        <v>22</v>
      </c>
      <c r="B5" s="48" t="s">
        <v>40</v>
      </c>
      <c r="C5" s="48">
        <v>123052.66</v>
      </c>
      <c r="D5" s="48">
        <v>122437.7</v>
      </c>
      <c r="E5" s="48">
        <f>22758.38-186.58</f>
        <v>22571.8</v>
      </c>
    </row>
    <row r="6" spans="1:5" ht="24" customHeight="1">
      <c r="A6" s="49" t="s">
        <v>23</v>
      </c>
      <c r="B6" s="48" t="s">
        <v>41</v>
      </c>
      <c r="C6" s="48">
        <v>277848.44</v>
      </c>
      <c r="D6" s="48">
        <v>274252.71</v>
      </c>
      <c r="E6" s="48">
        <f>46769.29-192.39</f>
        <v>46576.9</v>
      </c>
    </row>
    <row r="7" spans="1:5" ht="25.5">
      <c r="A7" s="44" t="s">
        <v>24</v>
      </c>
      <c r="B7" s="52"/>
      <c r="C7" s="48">
        <v>2726.87</v>
      </c>
      <c r="D7" s="48">
        <v>2831.94</v>
      </c>
      <c r="E7" s="48">
        <f>1344.27-17.81</f>
        <v>1326.46</v>
      </c>
    </row>
    <row r="8" spans="1:5" ht="25.5">
      <c r="A8" s="44" t="s">
        <v>25</v>
      </c>
      <c r="B8" s="52"/>
      <c r="C8" s="48">
        <v>65963.31</v>
      </c>
      <c r="D8" s="48">
        <v>72742.5</v>
      </c>
      <c r="E8" s="48">
        <f>7194.98-39.21</f>
        <v>7155.7699999999995</v>
      </c>
    </row>
    <row r="9" spans="1:5" ht="24.75" customHeight="1">
      <c r="A9" s="50" t="s">
        <v>26</v>
      </c>
      <c r="B9" s="53"/>
      <c r="C9" s="48">
        <v>146919.15</v>
      </c>
      <c r="D9" s="48">
        <v>145890.62</v>
      </c>
      <c r="E9" s="48">
        <f>28267.37-227.67</f>
        <v>28039.7</v>
      </c>
    </row>
    <row r="10" spans="1:5" ht="21.75" customHeight="1">
      <c r="A10" s="49" t="s">
        <v>27</v>
      </c>
      <c r="B10" s="53" t="s">
        <v>42</v>
      </c>
      <c r="C10" s="48">
        <v>720643.59</v>
      </c>
      <c r="D10" s="48">
        <v>681632.89</v>
      </c>
      <c r="E10" s="48">
        <v>179848.35</v>
      </c>
    </row>
    <row r="11" spans="1:5" ht="18" customHeight="1">
      <c r="A11" s="49" t="s">
        <v>28</v>
      </c>
      <c r="B11" s="53" t="s">
        <v>43</v>
      </c>
      <c r="C11" s="48">
        <v>227362.29</v>
      </c>
      <c r="D11" s="48">
        <v>230241.73</v>
      </c>
      <c r="E11" s="48">
        <v>44442.57</v>
      </c>
    </row>
    <row r="12" spans="1:5" ht="28.5" customHeight="1">
      <c r="A12" s="49" t="s">
        <v>29</v>
      </c>
      <c r="B12" s="53"/>
      <c r="C12" s="48">
        <v>35184.46</v>
      </c>
      <c r="D12" s="48">
        <v>30423.14</v>
      </c>
      <c r="E12" s="48">
        <v>6389.6</v>
      </c>
    </row>
    <row r="13" spans="1:5" ht="31.5" customHeight="1">
      <c r="A13" s="45" t="s">
        <v>0</v>
      </c>
      <c r="B13" s="45"/>
      <c r="C13" s="45">
        <f>SUM(C5:C12)</f>
        <v>1599700.77</v>
      </c>
      <c r="D13" s="45">
        <f>SUM(D5:D12)</f>
        <v>1560453.2299999997</v>
      </c>
      <c r="E13" s="45">
        <f>SUM(E5:E12)</f>
        <v>336351.14999999997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Перемиловская Алла Николаевна</cp:lastModifiedBy>
  <cp:lastPrinted>2016-03-28T19:40:13Z</cp:lastPrinted>
  <dcterms:created xsi:type="dcterms:W3CDTF">2005-08-01T12:04:50Z</dcterms:created>
  <dcterms:modified xsi:type="dcterms:W3CDTF">2017-03-21T18:45:45Z</dcterms:modified>
  <cp:category/>
  <cp:version/>
  <cp:contentType/>
  <cp:contentStatus/>
</cp:coreProperties>
</file>