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5615" windowHeight="6795" activeTab="0"/>
  </bookViews>
  <sheets>
    <sheet name="отчёт о сост. лиц. счёта" sheetId="1" r:id="rId1"/>
    <sheet name="содерж." sheetId="2" r:id="rId2"/>
    <sheet name="выполн. раб. по тек. рем." sheetId="3" r:id="rId3"/>
    <sheet name="коммун. усл." sheetId="4" r:id="rId4"/>
  </sheets>
  <definedNames/>
  <calcPr fullCalcOnLoad="1"/>
</workbook>
</file>

<file path=xl/sharedStrings.xml><?xml version="1.0" encoding="utf-8"?>
<sst xmlns="http://schemas.openxmlformats.org/spreadsheetml/2006/main" count="81" uniqueCount="64">
  <si>
    <t>итого</t>
  </si>
  <si>
    <t>наименование услуг</t>
  </si>
  <si>
    <t>текущий ремонт общедомового имущества</t>
  </si>
  <si>
    <t>коммунальные услуги</t>
  </si>
  <si>
    <t>вознагражд. старш. по дому</t>
  </si>
  <si>
    <t xml:space="preserve"> № п.п</t>
  </si>
  <si>
    <t>содержание общедомового имущества</t>
  </si>
  <si>
    <t>остаток на начало года, руб.</t>
  </si>
  <si>
    <t>Информация по услуге  текущий ремонт общедомового имущества</t>
  </si>
  <si>
    <t>начислено , руб.</t>
  </si>
  <si>
    <t>поступило, руб.</t>
  </si>
  <si>
    <t>расходы, руб.</t>
  </si>
  <si>
    <t>остаток на конец года, руб.</t>
  </si>
  <si>
    <t>ул. Шмелёва д.10</t>
  </si>
  <si>
    <t>Наименование работ, услуг, руб.</t>
  </si>
  <si>
    <t>стоимость выполненных работ, услуг, руб.</t>
  </si>
  <si>
    <t>3842,8 м2</t>
  </si>
  <si>
    <t>Общая площадь помещений</t>
  </si>
  <si>
    <t xml:space="preserve">тариф по услуге содержание </t>
  </si>
  <si>
    <t xml:space="preserve">тариф по текущему ремонту  </t>
  </si>
  <si>
    <t>начислено, руб.</t>
  </si>
  <si>
    <t>Информация о начислении и поступлении платежей по коммунальным услугам</t>
  </si>
  <si>
    <t>объём потребления</t>
  </si>
  <si>
    <t>холодное водоснабжение</t>
  </si>
  <si>
    <t>горячее водоснабжение</t>
  </si>
  <si>
    <t>горячее водоснабжение на ОДН</t>
  </si>
  <si>
    <t>канализация</t>
  </si>
  <si>
    <t>отопление</t>
  </si>
  <si>
    <t>электроэнергия</t>
  </si>
  <si>
    <t>электроэнергия на ОДН</t>
  </si>
  <si>
    <t>Информация по услуге содержание общедомового имущества</t>
  </si>
  <si>
    <t>содержание общедомового имущества, в т.ч.:</t>
  </si>
  <si>
    <t>налог в связи с применением УСН</t>
  </si>
  <si>
    <t>расходы по управлению домом</t>
  </si>
  <si>
    <t>холодное водоснабжение на ОДН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</si>
  <si>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</si>
  <si>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</si>
  <si>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комиссионный сбор (расчётно-кассовое обслуживание)</t>
  </si>
  <si>
    <t>содержание аварийно-диспетчерской  службы</t>
  </si>
  <si>
    <t>задолженность,руб.</t>
  </si>
  <si>
    <t xml:space="preserve">Работы по  содержанию несущих и ненесущих конструкций дома
</t>
  </si>
  <si>
    <t>вывоз ТКО</t>
  </si>
  <si>
    <t>1975,5 м3</t>
  </si>
  <si>
    <t>633,56 гкал</t>
  </si>
  <si>
    <t>96624 квтч</t>
  </si>
  <si>
    <t>3796,9м3</t>
  </si>
  <si>
    <t>11,68 руб./м2</t>
  </si>
  <si>
    <t>тариф по ТКО</t>
  </si>
  <si>
    <t>2,72руб./м2</t>
  </si>
  <si>
    <t>вознагражд. председ. совету дома</t>
  </si>
  <si>
    <t>0,3 руб./м2</t>
  </si>
  <si>
    <t>1,9 руб./м2</t>
  </si>
  <si>
    <t>прочие расходы</t>
  </si>
  <si>
    <t>Замена трубы ХВС (кв. 48)</t>
  </si>
  <si>
    <t>Замена трубы ХВС (кв. 21,25,29,33,37)</t>
  </si>
  <si>
    <t>Замена трубы ХВС (кв. 22,26.30,34,38)</t>
  </si>
  <si>
    <t>Замена кранов по подвалу</t>
  </si>
  <si>
    <t>Покраска входов в подъезды з.пл</t>
  </si>
  <si>
    <t>Замена светильников (2 шт. )</t>
  </si>
  <si>
    <t>Установка общедомового прибора учёта ХВС</t>
  </si>
  <si>
    <t>Материалы на субботник и покраску входов в подъезд</t>
  </si>
  <si>
    <t>Материалы на покраску детской площадки</t>
  </si>
  <si>
    <t>ул. Шмелёва д.10, 2016 г.</t>
  </si>
  <si>
    <t>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</si>
</sst>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49" fontId="0" fillId="0" borderId="10" xfId="0" applyNumberFormat="1" applyBorder="1" applyAlignment="1">
      <alignment horizontal="left"/>
    </xf>
    <xf numFmtId="0" fontId="2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left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2" fontId="2" fillId="35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4" borderId="10" xfId="0" applyFont="1" applyFill="1" applyBorder="1" applyAlignment="1">
      <alignment/>
    </xf>
    <xf numFmtId="2" fontId="0" fillId="0" borderId="0" xfId="0" applyNumberFormat="1" applyAlignment="1">
      <alignment vertical="center"/>
    </xf>
    <xf numFmtId="2" fontId="2" fillId="34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7" fillId="34" borderId="14" xfId="0" applyFont="1" applyFill="1" applyBorder="1" applyAlignment="1">
      <alignment vertical="top" wrapText="1"/>
    </xf>
    <xf numFmtId="165" fontId="47" fillId="34" borderId="14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left"/>
    </xf>
    <xf numFmtId="0" fontId="29" fillId="34" borderId="15" xfId="0" applyFont="1" applyFill="1" applyBorder="1" applyAlignment="1">
      <alignment horizontal="left"/>
    </xf>
    <xf numFmtId="2" fontId="29" fillId="34" borderId="14" xfId="0" applyNumberFormat="1" applyFont="1" applyFill="1" applyBorder="1" applyAlignment="1">
      <alignment horizontal="center"/>
    </xf>
    <xf numFmtId="0" fontId="28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5.75">
      <c r="A1" s="67" t="s">
        <v>62</v>
      </c>
      <c r="B1" s="68"/>
      <c r="C1" s="68"/>
      <c r="D1" s="68"/>
      <c r="E1" s="68"/>
      <c r="F1" s="68"/>
    </row>
    <row r="2" spans="1:9" ht="12.75">
      <c r="A2" s="72"/>
      <c r="B2" s="73"/>
      <c r="C2" s="73"/>
      <c r="D2" s="73"/>
      <c r="E2" s="73"/>
      <c r="F2" s="73"/>
      <c r="G2" s="73"/>
      <c r="H2" s="73"/>
      <c r="I2" s="73"/>
    </row>
    <row r="3" spans="1:9" ht="12.75">
      <c r="A3" s="28" t="s">
        <v>17</v>
      </c>
      <c r="B3" s="29"/>
      <c r="C3" s="30" t="s">
        <v>16</v>
      </c>
      <c r="D3" s="4"/>
      <c r="E3" s="4"/>
      <c r="F3" s="4"/>
      <c r="G3" s="4"/>
      <c r="H3" s="4"/>
      <c r="I3" s="4"/>
    </row>
    <row r="4" spans="1:9" ht="12.75">
      <c r="A4" s="30" t="s">
        <v>18</v>
      </c>
      <c r="B4" s="30"/>
      <c r="C4" s="86" t="s">
        <v>46</v>
      </c>
      <c r="D4" s="16"/>
      <c r="E4" s="16"/>
      <c r="F4" s="16"/>
      <c r="G4" s="16"/>
      <c r="H4" s="16"/>
      <c r="I4" s="16"/>
    </row>
    <row r="5" spans="1:9" ht="12.75">
      <c r="A5" s="84" t="s">
        <v>47</v>
      </c>
      <c r="B5" s="85"/>
      <c r="C5" s="86" t="s">
        <v>48</v>
      </c>
      <c r="D5" s="16"/>
      <c r="E5" s="16"/>
      <c r="F5" s="16"/>
      <c r="G5" s="16"/>
      <c r="H5" s="16"/>
      <c r="I5" s="16"/>
    </row>
    <row r="6" spans="1:9" ht="12.75">
      <c r="A6" s="84" t="s">
        <v>49</v>
      </c>
      <c r="B6" s="85"/>
      <c r="C6" s="86" t="s">
        <v>50</v>
      </c>
      <c r="D6" s="16"/>
      <c r="E6" s="16"/>
      <c r="F6" s="16"/>
      <c r="G6" s="16"/>
      <c r="H6" s="16"/>
      <c r="I6" s="16"/>
    </row>
    <row r="7" spans="1:9" ht="18" customHeight="1">
      <c r="A7" s="30" t="s">
        <v>19</v>
      </c>
      <c r="B7" s="30"/>
      <c r="C7" s="86" t="s">
        <v>51</v>
      </c>
      <c r="D7" s="16"/>
      <c r="E7" s="16"/>
      <c r="F7" s="16"/>
      <c r="G7" s="16"/>
      <c r="H7" s="16"/>
      <c r="I7" s="16"/>
    </row>
    <row r="8" spans="1:9" ht="12.75">
      <c r="A8" s="71"/>
      <c r="B8" s="71"/>
      <c r="C8" s="71"/>
      <c r="D8" s="71"/>
      <c r="E8" s="71"/>
      <c r="F8" s="71"/>
      <c r="G8" s="71"/>
      <c r="H8" s="71"/>
      <c r="I8" s="71"/>
    </row>
    <row r="9" spans="1:9" ht="12.75">
      <c r="A9" s="69"/>
      <c r="B9" s="69"/>
      <c r="C9" s="69"/>
      <c r="D9" s="69"/>
      <c r="E9" s="69"/>
      <c r="F9" s="69"/>
      <c r="G9" s="69"/>
      <c r="H9" s="69"/>
      <c r="I9" s="69"/>
    </row>
    <row r="10" spans="1:9" ht="12.75" hidden="1">
      <c r="A10" s="70"/>
      <c r="B10" s="70"/>
      <c r="C10" s="70"/>
      <c r="D10" s="70"/>
      <c r="E10" s="70"/>
      <c r="F10" s="70"/>
      <c r="G10" s="70"/>
      <c r="H10" s="70"/>
      <c r="I10" s="70"/>
    </row>
    <row r="11" spans="1:9" ht="12.75" hidden="1">
      <c r="A11" s="66"/>
      <c r="B11" s="66"/>
      <c r="C11" s="66"/>
      <c r="D11" s="66"/>
      <c r="E11" s="66"/>
      <c r="F11" s="66"/>
      <c r="G11" s="66"/>
      <c r="H11" s="66"/>
      <c r="I11" s="66"/>
    </row>
    <row r="12" spans="1:6" ht="39" customHeight="1">
      <c r="A12" s="17" t="s">
        <v>1</v>
      </c>
      <c r="B12" s="17" t="s">
        <v>7</v>
      </c>
      <c r="C12" s="17" t="s">
        <v>20</v>
      </c>
      <c r="D12" s="17" t="s">
        <v>10</v>
      </c>
      <c r="E12" s="17" t="s">
        <v>11</v>
      </c>
      <c r="F12" s="17" t="s">
        <v>12</v>
      </c>
    </row>
    <row r="13" spans="1:6" ht="12.75" hidden="1">
      <c r="A13" s="31"/>
      <c r="B13" s="31"/>
      <c r="C13" s="31"/>
      <c r="D13" s="31"/>
      <c r="E13" s="31"/>
      <c r="F13" s="31"/>
    </row>
    <row r="14" spans="1:6" ht="12.75" hidden="1">
      <c r="A14" s="31"/>
      <c r="B14" s="31"/>
      <c r="C14" s="31"/>
      <c r="D14" s="31"/>
      <c r="E14" s="31"/>
      <c r="F14" s="31"/>
    </row>
    <row r="15" spans="1:6" ht="12.75" hidden="1">
      <c r="A15" s="31"/>
      <c r="B15" s="31"/>
      <c r="C15" s="31"/>
      <c r="D15" s="31"/>
      <c r="E15" s="31"/>
      <c r="F15" s="31"/>
    </row>
    <row r="16" spans="1:6" ht="12.75" hidden="1">
      <c r="A16" s="31"/>
      <c r="B16" s="31"/>
      <c r="C16" s="31"/>
      <c r="D16" s="31"/>
      <c r="E16" s="31"/>
      <c r="F16" s="31"/>
    </row>
    <row r="17" spans="1:6" ht="45" customHeight="1">
      <c r="A17" s="32" t="s">
        <v>6</v>
      </c>
      <c r="B17" s="33">
        <v>-38255.35</v>
      </c>
      <c r="C17" s="63">
        <v>538607.4</v>
      </c>
      <c r="D17" s="63">
        <v>552837.15</v>
      </c>
      <c r="E17" s="63">
        <v>538607.4</v>
      </c>
      <c r="F17" s="34">
        <f>B17+D17-E17</f>
        <v>-24025.599999999977</v>
      </c>
    </row>
    <row r="18" spans="1:6" ht="74.25" customHeight="1" hidden="1">
      <c r="A18" s="35"/>
      <c r="B18" s="36"/>
      <c r="C18" s="37"/>
      <c r="D18" s="37"/>
      <c r="E18" s="37"/>
      <c r="F18" s="37"/>
    </row>
    <row r="19" spans="1:6" ht="56.25" customHeight="1" hidden="1">
      <c r="A19" s="35"/>
      <c r="B19" s="36"/>
      <c r="C19" s="37"/>
      <c r="D19" s="37"/>
      <c r="E19" s="37"/>
      <c r="F19" s="37"/>
    </row>
    <row r="20" spans="1:6" ht="32.25" customHeight="1" hidden="1">
      <c r="A20" s="35"/>
      <c r="B20" s="36"/>
      <c r="C20" s="37"/>
      <c r="D20" s="37"/>
      <c r="E20" s="37"/>
      <c r="F20" s="37"/>
    </row>
    <row r="21" spans="1:6" ht="29.25" customHeight="1" hidden="1">
      <c r="A21" s="35"/>
      <c r="B21" s="36"/>
      <c r="C21" s="37"/>
      <c r="D21" s="37"/>
      <c r="E21" s="37"/>
      <c r="F21" s="37"/>
    </row>
    <row r="22" spans="1:6" ht="51" customHeight="1" hidden="1">
      <c r="A22" s="35"/>
      <c r="B22" s="36"/>
      <c r="C22" s="37"/>
      <c r="D22" s="37"/>
      <c r="E22" s="37"/>
      <c r="F22" s="37"/>
    </row>
    <row r="23" spans="1:6" ht="12.75" hidden="1">
      <c r="A23" s="35"/>
      <c r="B23" s="36"/>
      <c r="C23" s="37"/>
      <c r="D23" s="37"/>
      <c r="E23" s="37"/>
      <c r="F23" s="37"/>
    </row>
    <row r="24" spans="1:6" ht="12.75" hidden="1">
      <c r="A24" s="35"/>
      <c r="B24" s="36"/>
      <c r="C24" s="37"/>
      <c r="D24" s="37"/>
      <c r="E24" s="37"/>
      <c r="F24" s="37"/>
    </row>
    <row r="25" spans="1:9" ht="33" customHeight="1" hidden="1">
      <c r="A25" s="35"/>
      <c r="B25" s="36"/>
      <c r="C25" s="37"/>
      <c r="D25" s="37"/>
      <c r="E25" s="37"/>
      <c r="F25" s="37"/>
      <c r="H25" s="1"/>
      <c r="I25" s="1"/>
    </row>
    <row r="26" spans="1:6" ht="59.25" customHeight="1">
      <c r="A26" s="38" t="s">
        <v>2</v>
      </c>
      <c r="B26" s="39">
        <v>-11479.4</v>
      </c>
      <c r="C26" s="42">
        <v>87615.84</v>
      </c>
      <c r="D26" s="42">
        <v>98426.09</v>
      </c>
      <c r="E26" s="42">
        <v>69270.91</v>
      </c>
      <c r="F26" s="40">
        <f>B26+D26-E26</f>
        <v>17675.78</v>
      </c>
    </row>
    <row r="27" spans="1:6" ht="50.25" customHeight="1">
      <c r="A27" s="61" t="s">
        <v>41</v>
      </c>
      <c r="B27" s="39"/>
      <c r="C27" s="40">
        <v>125428.44</v>
      </c>
      <c r="D27" s="40">
        <v>112094.35</v>
      </c>
      <c r="E27" s="40">
        <v>135417.63</v>
      </c>
      <c r="F27" s="40">
        <f>D27-E27</f>
        <v>-23323.28</v>
      </c>
    </row>
    <row r="28" spans="1:6" ht="36.75" customHeight="1">
      <c r="A28" s="38" t="s">
        <v>3</v>
      </c>
      <c r="B28" s="40"/>
      <c r="C28" s="65">
        <v>2396184.83</v>
      </c>
      <c r="D28" s="65">
        <v>2397472</v>
      </c>
      <c r="E28" s="40"/>
      <c r="F28" s="40"/>
    </row>
    <row r="29" spans="1:11" ht="33.75" customHeight="1">
      <c r="A29" s="38" t="s">
        <v>4</v>
      </c>
      <c r="B29" s="40">
        <v>48.27</v>
      </c>
      <c r="C29" s="40">
        <v>13834.08</v>
      </c>
      <c r="D29" s="40">
        <v>12363.58</v>
      </c>
      <c r="E29" s="40">
        <v>13833.6</v>
      </c>
      <c r="F29" s="40">
        <f>B29+D29-E29</f>
        <v>-1421.75</v>
      </c>
      <c r="K29" s="2"/>
    </row>
    <row r="30" spans="1:6" ht="12.75" hidden="1">
      <c r="A30" s="41"/>
      <c r="B30" s="37"/>
      <c r="C30" s="37"/>
      <c r="D30" s="37"/>
      <c r="E30" s="37"/>
      <c r="F30" s="37"/>
    </row>
    <row r="31" spans="1:6" ht="12.75" hidden="1">
      <c r="A31" s="41"/>
      <c r="B31" s="37"/>
      <c r="C31" s="37"/>
      <c r="D31" s="37"/>
      <c r="E31" s="37"/>
      <c r="F31" s="37"/>
    </row>
    <row r="32" spans="1:6" ht="12.75" hidden="1">
      <c r="A32" s="41"/>
      <c r="B32" s="37"/>
      <c r="C32" s="37"/>
      <c r="D32" s="37"/>
      <c r="E32" s="37"/>
      <c r="F32" s="37"/>
    </row>
    <row r="33" spans="1:6" ht="12.75" hidden="1">
      <c r="A33" s="41"/>
      <c r="B33" s="37"/>
      <c r="C33" s="37"/>
      <c r="D33" s="37"/>
      <c r="E33" s="37"/>
      <c r="F33" s="37"/>
    </row>
    <row r="34" spans="1:6" ht="12.75" hidden="1">
      <c r="A34" s="41"/>
      <c r="B34" s="37"/>
      <c r="C34" s="37"/>
      <c r="D34" s="37"/>
      <c r="E34" s="37"/>
      <c r="F34" s="37"/>
    </row>
    <row r="35" spans="1:6" ht="43.5" customHeight="1" hidden="1">
      <c r="A35" s="41"/>
      <c r="B35" s="37"/>
      <c r="C35" s="37"/>
      <c r="D35" s="37"/>
      <c r="E35" s="37"/>
      <c r="F35" s="37"/>
    </row>
    <row r="36" spans="1:6" ht="12.75" hidden="1">
      <c r="A36" s="41"/>
      <c r="B36" s="37"/>
      <c r="C36" s="37"/>
      <c r="D36" s="37"/>
      <c r="E36" s="37"/>
      <c r="F36" s="37"/>
    </row>
    <row r="37" spans="1:6" ht="36.75" customHeight="1">
      <c r="A37" s="59" t="s">
        <v>0</v>
      </c>
      <c r="B37" s="88">
        <f>SUM(B17:B36)</f>
        <v>-49686.48</v>
      </c>
      <c r="C37" s="88">
        <f>SUM(C15:C36)</f>
        <v>3161670.59</v>
      </c>
      <c r="D37" s="88">
        <f>SUM(D15:D36)</f>
        <v>3173193.17</v>
      </c>
      <c r="E37" s="88">
        <f>SUM(E15:E36)</f>
        <v>757129.54</v>
      </c>
      <c r="F37" s="88">
        <f>SUM(F15:F36)</f>
        <v>-31094.849999999977</v>
      </c>
    </row>
    <row r="38" ht="12.75">
      <c r="E38" s="2"/>
    </row>
  </sheetData>
  <sheetProtection/>
  <mergeCells count="8">
    <mergeCell ref="A11:I11"/>
    <mergeCell ref="A1:F1"/>
    <mergeCell ref="A9:I9"/>
    <mergeCell ref="A10:I10"/>
    <mergeCell ref="A8:I8"/>
    <mergeCell ref="A2:I2"/>
    <mergeCell ref="A5:B5"/>
    <mergeCell ref="A6:B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16.25390625" style="0" customWidth="1"/>
    <col min="2" max="2" width="13.125" style="0" customWidth="1"/>
    <col min="3" max="3" width="14.75390625" style="0" customWidth="1"/>
    <col min="4" max="4" width="12.00390625" style="0" customWidth="1"/>
    <col min="5" max="5" width="12.375" style="0" customWidth="1"/>
    <col min="6" max="6" width="14.625" style="0" customWidth="1"/>
  </cols>
  <sheetData>
    <row r="1" spans="1:6" ht="12.75">
      <c r="A1" s="72" t="s">
        <v>62</v>
      </c>
      <c r="B1" s="74"/>
      <c r="C1" s="74"/>
      <c r="D1" s="74"/>
      <c r="E1" s="74"/>
      <c r="F1" s="74"/>
    </row>
    <row r="2" spans="1:9" ht="12.75">
      <c r="A2" s="75" t="s">
        <v>30</v>
      </c>
      <c r="B2" s="75"/>
      <c r="C2" s="75"/>
      <c r="D2" s="75"/>
      <c r="E2" s="75"/>
      <c r="F2" s="75"/>
      <c r="G2" s="49"/>
      <c r="H2" s="49"/>
      <c r="I2" s="49"/>
    </row>
    <row r="3" spans="1:9" ht="12.75">
      <c r="A3" s="71"/>
      <c r="B3" s="71"/>
      <c r="C3" s="71"/>
      <c r="D3" s="71"/>
      <c r="E3" s="71"/>
      <c r="F3" s="71"/>
      <c r="G3" s="71"/>
      <c r="H3" s="71"/>
      <c r="I3" s="71"/>
    </row>
    <row r="4" spans="1:6" ht="38.25">
      <c r="A4" s="50" t="s">
        <v>1</v>
      </c>
      <c r="B4" s="50" t="s">
        <v>7</v>
      </c>
      <c r="C4" s="50" t="s">
        <v>20</v>
      </c>
      <c r="D4" s="50" t="s">
        <v>10</v>
      </c>
      <c r="E4" s="50" t="s">
        <v>11</v>
      </c>
      <c r="F4" s="50" t="s">
        <v>12</v>
      </c>
    </row>
    <row r="5" spans="1:6" ht="51">
      <c r="A5" s="47" t="s">
        <v>31</v>
      </c>
      <c r="B5" s="33">
        <v>-38255.35</v>
      </c>
      <c r="C5" s="63">
        <v>538607.4</v>
      </c>
      <c r="D5" s="63">
        <v>552837.15</v>
      </c>
      <c r="E5" s="63">
        <v>538607.4</v>
      </c>
      <c r="F5" s="34">
        <f>B5+D5-E5</f>
        <v>-24025.599999999977</v>
      </c>
    </row>
    <row r="6" spans="1:6" ht="77.25" customHeight="1">
      <c r="A6" s="48" t="s">
        <v>35</v>
      </c>
      <c r="B6" s="24"/>
      <c r="C6" s="22"/>
      <c r="D6" s="22"/>
      <c r="E6" s="22">
        <v>174920.3</v>
      </c>
      <c r="F6" s="22"/>
    </row>
    <row r="7" spans="1:6" ht="52.5" customHeight="1">
      <c r="A7" s="48" t="s">
        <v>36</v>
      </c>
      <c r="B7" s="24"/>
      <c r="C7" s="22"/>
      <c r="D7" s="22"/>
      <c r="E7" s="22">
        <v>93433.9</v>
      </c>
      <c r="F7" s="22"/>
    </row>
    <row r="8" spans="1:6" ht="63.75" customHeight="1">
      <c r="A8" s="48" t="s">
        <v>40</v>
      </c>
      <c r="B8" s="24"/>
      <c r="C8" s="22"/>
      <c r="D8" s="22"/>
      <c r="E8" s="22">
        <v>7493.97</v>
      </c>
      <c r="F8" s="22"/>
    </row>
    <row r="9" spans="1:6" ht="51">
      <c r="A9" s="48" t="s">
        <v>38</v>
      </c>
      <c r="B9" s="24"/>
      <c r="C9" s="22"/>
      <c r="D9" s="22"/>
      <c r="E9" s="22">
        <v>44946.09</v>
      </c>
      <c r="F9" s="22"/>
    </row>
    <row r="10" spans="1:6" ht="24.75" customHeight="1">
      <c r="A10" s="48" t="s">
        <v>52</v>
      </c>
      <c r="B10" s="24"/>
      <c r="C10" s="22"/>
      <c r="D10" s="22"/>
      <c r="E10" s="22">
        <v>9685</v>
      </c>
      <c r="F10" s="22"/>
    </row>
    <row r="11" spans="1:6" ht="38.25">
      <c r="A11" s="48" t="s">
        <v>32</v>
      </c>
      <c r="B11" s="24"/>
      <c r="C11" s="22"/>
      <c r="D11" s="22"/>
      <c r="E11" s="22">
        <v>19214</v>
      </c>
      <c r="F11" s="22"/>
    </row>
    <row r="12" spans="1:6" ht="53.25" customHeight="1">
      <c r="A12" s="48" t="s">
        <v>37</v>
      </c>
      <c r="B12" s="24"/>
      <c r="C12" s="22"/>
      <c r="D12" s="22"/>
      <c r="E12" s="22">
        <v>92749.99</v>
      </c>
      <c r="F12" s="22"/>
    </row>
    <row r="13" spans="1:9" ht="39.75" customHeight="1">
      <c r="A13" s="48" t="s">
        <v>33</v>
      </c>
      <c r="B13" s="24"/>
      <c r="C13" s="22"/>
      <c r="D13" s="22"/>
      <c r="E13" s="22">
        <v>96164.15</v>
      </c>
      <c r="F13" s="22"/>
      <c r="H13" s="1"/>
      <c r="I13" s="1"/>
    </row>
    <row r="14" spans="2:6" ht="12.75">
      <c r="B14" s="58"/>
      <c r="C14" s="58"/>
      <c r="D14" s="58"/>
      <c r="E14" s="87"/>
      <c r="F14" s="58"/>
    </row>
  </sheetData>
  <sheetProtection/>
  <mergeCells count="3">
    <mergeCell ref="A1:F1"/>
    <mergeCell ref="A3:I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33" sqref="B33:C33"/>
    </sheetView>
  </sheetViews>
  <sheetFormatPr defaultColWidth="9.00390625" defaultRowHeight="12.75"/>
  <cols>
    <col min="1" max="1" width="11.375" style="0" customWidth="1"/>
    <col min="2" max="2" width="28.2539062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7" ht="12.75" customHeight="1">
      <c r="A1" s="82" t="s">
        <v>8</v>
      </c>
      <c r="B1" s="82"/>
      <c r="C1" s="82"/>
      <c r="D1" s="82"/>
      <c r="E1" s="82"/>
      <c r="F1" s="13"/>
      <c r="G1" s="13"/>
    </row>
    <row r="2" spans="1:7" ht="12.75">
      <c r="A2" s="83" t="s">
        <v>13</v>
      </c>
      <c r="B2" s="83"/>
      <c r="C2" s="83"/>
      <c r="D2" s="83"/>
      <c r="E2" s="83"/>
      <c r="F2" s="13"/>
      <c r="G2" s="13"/>
    </row>
    <row r="3" spans="1:7" ht="12.75" hidden="1">
      <c r="A3" s="18"/>
      <c r="B3" s="19"/>
      <c r="C3" s="19"/>
      <c r="D3" s="19"/>
      <c r="E3" s="19"/>
      <c r="F3" s="2"/>
      <c r="G3" s="2"/>
    </row>
    <row r="4" spans="1:7" ht="12.75">
      <c r="A4" s="83" t="s">
        <v>63</v>
      </c>
      <c r="B4" s="83"/>
      <c r="C4" s="83"/>
      <c r="D4" s="83"/>
      <c r="E4" s="83"/>
      <c r="F4" s="2"/>
      <c r="G4" s="2"/>
    </row>
    <row r="5" spans="1:7" ht="12.75">
      <c r="A5" s="76"/>
      <c r="B5" s="77"/>
      <c r="C5" s="78"/>
      <c r="D5" s="78"/>
      <c r="E5" s="78"/>
      <c r="F5" s="78"/>
      <c r="G5" s="78"/>
    </row>
    <row r="6" spans="1:7" ht="12.75" hidden="1">
      <c r="A6" s="3"/>
      <c r="B6" s="3"/>
      <c r="C6" s="3"/>
      <c r="D6" s="3"/>
      <c r="E6" s="3"/>
      <c r="F6" s="13"/>
      <c r="G6" s="13"/>
    </row>
    <row r="7" spans="1:7" ht="12.75" hidden="1">
      <c r="A7" s="3"/>
      <c r="B7" s="3"/>
      <c r="C7" s="3"/>
      <c r="D7" s="3"/>
      <c r="E7" s="3"/>
      <c r="F7" s="13"/>
      <c r="G7" s="13"/>
    </row>
    <row r="8" spans="1:7" ht="12.75" hidden="1">
      <c r="A8" s="3"/>
      <c r="B8" s="3"/>
      <c r="C8" s="3"/>
      <c r="D8" s="3"/>
      <c r="E8" s="3"/>
      <c r="F8" s="13"/>
      <c r="G8" s="13"/>
    </row>
    <row r="9" spans="1:7" ht="12.75" hidden="1">
      <c r="A9" s="3"/>
      <c r="B9" s="3"/>
      <c r="C9" s="3"/>
      <c r="D9" s="3"/>
      <c r="E9" s="3"/>
      <c r="F9" s="13"/>
      <c r="G9" s="13"/>
    </row>
    <row r="10" spans="1:7" ht="12.75" hidden="1">
      <c r="A10" s="3"/>
      <c r="B10" s="3"/>
      <c r="C10" s="3"/>
      <c r="D10" s="3"/>
      <c r="E10" s="3"/>
      <c r="F10" s="13"/>
      <c r="G10" s="13"/>
    </row>
    <row r="11" spans="1:7" ht="41.25" customHeight="1">
      <c r="A11" s="17" t="s">
        <v>7</v>
      </c>
      <c r="B11" s="17" t="s">
        <v>9</v>
      </c>
      <c r="C11" s="17" t="s">
        <v>10</v>
      </c>
      <c r="D11" s="17" t="s">
        <v>11</v>
      </c>
      <c r="E11" s="17" t="s">
        <v>12</v>
      </c>
      <c r="F11" s="13"/>
      <c r="G11" s="13"/>
    </row>
    <row r="12" spans="1:7" ht="49.5" customHeight="1">
      <c r="A12" s="94">
        <v>-11479.4</v>
      </c>
      <c r="B12" s="95">
        <v>87615.84</v>
      </c>
      <c r="C12" s="95">
        <v>98426.09</v>
      </c>
      <c r="D12" s="95">
        <v>69270.91</v>
      </c>
      <c r="E12" s="96">
        <f>A12+C12-D12</f>
        <v>17675.78</v>
      </c>
      <c r="F12" s="4"/>
      <c r="G12" s="4"/>
    </row>
    <row r="13" spans="1:7" ht="27" customHeight="1">
      <c r="A13" s="80"/>
      <c r="B13" s="81"/>
      <c r="C13" s="81"/>
      <c r="D13" s="81"/>
      <c r="E13" s="81"/>
      <c r="F13" s="4"/>
      <c r="G13" s="4"/>
    </row>
    <row r="14" spans="1:7" ht="16.5" customHeight="1">
      <c r="A14" s="79"/>
      <c r="B14" s="79"/>
      <c r="C14" s="79"/>
      <c r="D14" s="79"/>
      <c r="E14" s="79"/>
      <c r="F14" s="4"/>
      <c r="G14" s="4"/>
    </row>
    <row r="15" spans="1:6" ht="56.25" customHeight="1">
      <c r="A15" s="20" t="s">
        <v>5</v>
      </c>
      <c r="B15" s="89" t="s">
        <v>14</v>
      </c>
      <c r="C15" s="90"/>
      <c r="D15" s="89" t="s">
        <v>15</v>
      </c>
      <c r="E15" s="91"/>
      <c r="F15" s="14"/>
    </row>
    <row r="16" spans="1:6" ht="12.75" hidden="1">
      <c r="A16" s="22"/>
      <c r="B16" s="22"/>
      <c r="C16" s="22"/>
      <c r="D16" s="22"/>
      <c r="E16" s="22"/>
      <c r="F16" s="14"/>
    </row>
    <row r="17" spans="1:6" ht="12.75" hidden="1">
      <c r="A17" s="17">
        <v>-28791.87</v>
      </c>
      <c r="B17" s="23">
        <f>226756.8+22253</f>
        <v>249009.8</v>
      </c>
      <c r="C17" s="23"/>
      <c r="D17" s="23"/>
      <c r="E17" s="23">
        <f>A17+C17-D17</f>
        <v>-28791.87</v>
      </c>
      <c r="F17" s="14"/>
    </row>
    <row r="18" spans="1:6" ht="12.75" hidden="1">
      <c r="A18" s="24"/>
      <c r="B18" s="22"/>
      <c r="C18" s="22"/>
      <c r="D18" s="22"/>
      <c r="E18" s="22"/>
      <c r="F18" s="14"/>
    </row>
    <row r="19" spans="1:6" ht="12.75" hidden="1">
      <c r="A19" s="24"/>
      <c r="B19" s="22"/>
      <c r="C19" s="22"/>
      <c r="D19" s="22"/>
      <c r="E19" s="22"/>
      <c r="F19" s="14"/>
    </row>
    <row r="20" spans="1:6" ht="12.75" hidden="1">
      <c r="A20" s="24"/>
      <c r="B20" s="22"/>
      <c r="C20" s="22"/>
      <c r="D20" s="22"/>
      <c r="E20" s="22"/>
      <c r="F20" s="14"/>
    </row>
    <row r="21" spans="1:6" ht="12.75" hidden="1">
      <c r="A21" s="24"/>
      <c r="B21" s="22"/>
      <c r="C21" s="22"/>
      <c r="D21" s="22"/>
      <c r="E21" s="22"/>
      <c r="F21" s="14"/>
    </row>
    <row r="22" spans="1:6" ht="12.75" hidden="1">
      <c r="A22" s="24"/>
      <c r="B22" s="22"/>
      <c r="C22" s="22"/>
      <c r="D22" s="22"/>
      <c r="E22" s="22"/>
      <c r="F22" s="14"/>
    </row>
    <row r="23" spans="1:6" ht="12.75" hidden="1">
      <c r="A23" s="24"/>
      <c r="B23" s="22"/>
      <c r="C23" s="22"/>
      <c r="D23" s="22"/>
      <c r="E23" s="22"/>
      <c r="F23" s="14"/>
    </row>
    <row r="24" spans="1:6" ht="12.75" hidden="1">
      <c r="A24" s="24"/>
      <c r="B24" s="22"/>
      <c r="C24" s="22"/>
      <c r="D24" s="22"/>
      <c r="E24" s="22"/>
      <c r="F24" s="14"/>
    </row>
    <row r="25" spans="1:6" ht="12.75" hidden="1">
      <c r="A25" s="24"/>
      <c r="B25" s="22"/>
      <c r="C25" s="22"/>
      <c r="D25" s="22"/>
      <c r="E25" s="22"/>
      <c r="F25" s="14"/>
    </row>
    <row r="26" spans="1:6" ht="12.75" hidden="1">
      <c r="A26" s="25">
        <v>-61244.32</v>
      </c>
      <c r="B26" s="26">
        <f>190211.4+25913.56</f>
        <v>216124.96</v>
      </c>
      <c r="C26" s="26"/>
      <c r="D26" s="26"/>
      <c r="E26" s="26">
        <f>A26+C26-D26</f>
        <v>-61244.32</v>
      </c>
      <c r="F26" s="14"/>
    </row>
    <row r="27" spans="1:6" ht="12.75" hidden="1">
      <c r="A27" s="21"/>
      <c r="B27" s="27"/>
      <c r="C27" s="22"/>
      <c r="D27" s="22"/>
      <c r="E27" s="22"/>
      <c r="F27" s="14"/>
    </row>
    <row r="28" spans="1:6" ht="12.75" hidden="1">
      <c r="A28" s="24"/>
      <c r="B28" s="27"/>
      <c r="C28" s="22"/>
      <c r="D28" s="22"/>
      <c r="E28" s="22"/>
      <c r="F28" s="14"/>
    </row>
    <row r="29" spans="1:6" ht="12.75" hidden="1">
      <c r="A29" s="27"/>
      <c r="B29" s="27"/>
      <c r="C29" s="22"/>
      <c r="D29" s="22"/>
      <c r="E29" s="22"/>
      <c r="F29" s="14"/>
    </row>
    <row r="30" spans="1:6" ht="12.75" hidden="1">
      <c r="A30" s="20"/>
      <c r="B30" s="20"/>
      <c r="C30" s="22"/>
      <c r="D30" s="22"/>
      <c r="E30" s="22"/>
      <c r="F30" s="14"/>
    </row>
    <row r="31" spans="1:6" ht="12.75" hidden="1">
      <c r="A31" s="22"/>
      <c r="B31" s="27"/>
      <c r="C31" s="22"/>
      <c r="D31" s="22"/>
      <c r="E31" s="22"/>
      <c r="F31" s="14"/>
    </row>
    <row r="32" spans="1:6" ht="24" customHeight="1">
      <c r="A32" s="97">
        <v>1</v>
      </c>
      <c r="B32" s="92" t="s">
        <v>53</v>
      </c>
      <c r="C32" s="98"/>
      <c r="D32" s="93">
        <v>7719</v>
      </c>
      <c r="E32" s="99"/>
      <c r="F32" s="14"/>
    </row>
    <row r="33" spans="1:6" ht="24.75" customHeight="1">
      <c r="A33" s="97">
        <v>2</v>
      </c>
      <c r="B33" s="92" t="s">
        <v>54</v>
      </c>
      <c r="C33" s="98"/>
      <c r="D33" s="93">
        <f>22113</f>
        <v>22113</v>
      </c>
      <c r="E33" s="99"/>
      <c r="F33" s="14"/>
    </row>
    <row r="34" spans="1:6" ht="26.25" customHeight="1">
      <c r="A34" s="97">
        <v>3</v>
      </c>
      <c r="B34" s="92" t="s">
        <v>55</v>
      </c>
      <c r="C34" s="98"/>
      <c r="D34" s="93">
        <v>18165</v>
      </c>
      <c r="E34" s="100"/>
      <c r="F34" s="14"/>
    </row>
    <row r="35" spans="1:6" ht="18.75" customHeight="1">
      <c r="A35" s="97">
        <v>4</v>
      </c>
      <c r="B35" s="92" t="s">
        <v>56</v>
      </c>
      <c r="C35" s="98"/>
      <c r="D35" s="93">
        <v>1968</v>
      </c>
      <c r="E35" s="100"/>
      <c r="F35" s="14"/>
    </row>
    <row r="36" spans="1:6" ht="34.5" customHeight="1">
      <c r="A36" s="97">
        <v>5</v>
      </c>
      <c r="B36" s="92" t="s">
        <v>60</v>
      </c>
      <c r="C36" s="98"/>
      <c r="D36" s="93">
        <v>2539</v>
      </c>
      <c r="E36" s="100"/>
      <c r="F36" s="14"/>
    </row>
    <row r="37" spans="1:6" ht="23.25" customHeight="1">
      <c r="A37" s="97">
        <v>6</v>
      </c>
      <c r="B37" s="92" t="s">
        <v>57</v>
      </c>
      <c r="C37" s="98"/>
      <c r="D37" s="93">
        <v>4140</v>
      </c>
      <c r="E37" s="100"/>
      <c r="F37" s="14"/>
    </row>
    <row r="38" spans="1:6" ht="39" customHeight="1">
      <c r="A38" s="97">
        <v>7</v>
      </c>
      <c r="B38" s="92" t="s">
        <v>61</v>
      </c>
      <c r="C38" s="98"/>
      <c r="D38" s="93">
        <v>1726</v>
      </c>
      <c r="E38" s="100"/>
      <c r="F38" s="14"/>
    </row>
    <row r="39" spans="1:6" ht="29.25" customHeight="1">
      <c r="A39" s="97">
        <v>8</v>
      </c>
      <c r="B39" s="92" t="s">
        <v>58</v>
      </c>
      <c r="C39" s="98"/>
      <c r="D39" s="93">
        <v>4069.91</v>
      </c>
      <c r="E39" s="100"/>
      <c r="F39" s="14"/>
    </row>
    <row r="40" spans="1:6" ht="38.25" customHeight="1">
      <c r="A40" s="97">
        <v>9</v>
      </c>
      <c r="B40" s="92" t="s">
        <v>59</v>
      </c>
      <c r="C40" s="98"/>
      <c r="D40" s="93">
        <v>6831</v>
      </c>
      <c r="E40" s="100"/>
      <c r="F40" s="14"/>
    </row>
    <row r="41" spans="1:5" ht="30" customHeight="1">
      <c r="A41" s="101"/>
      <c r="B41" s="102" t="s">
        <v>0</v>
      </c>
      <c r="C41" s="103"/>
      <c r="D41" s="104">
        <f>SUM(D32:D40)</f>
        <v>69270.91</v>
      </c>
      <c r="E41" s="105"/>
    </row>
    <row r="42" spans="1:2" ht="13.5" customHeight="1">
      <c r="A42" s="8"/>
      <c r="B42" s="6"/>
    </row>
    <row r="43" spans="1:4" ht="33" customHeight="1">
      <c r="A43" s="9"/>
      <c r="B43" s="7"/>
      <c r="D43" s="15"/>
    </row>
    <row r="44" spans="1:2" ht="12.75">
      <c r="A44" s="9"/>
      <c r="B44" s="7"/>
    </row>
    <row r="45" spans="1:2" ht="12.75">
      <c r="A45" s="9"/>
      <c r="B45" s="7"/>
    </row>
    <row r="46" spans="1:2" ht="12.75">
      <c r="A46" s="5"/>
      <c r="B46" s="10"/>
    </row>
    <row r="47" spans="1:2" ht="34.5" customHeight="1">
      <c r="A47" s="11"/>
      <c r="B47" s="12"/>
    </row>
  </sheetData>
  <sheetProtection/>
  <mergeCells count="28">
    <mergeCell ref="D36:E36"/>
    <mergeCell ref="D37:E37"/>
    <mergeCell ref="D38:E38"/>
    <mergeCell ref="D39:E39"/>
    <mergeCell ref="D40:E40"/>
    <mergeCell ref="D41:E41"/>
    <mergeCell ref="B37:C37"/>
    <mergeCell ref="B38:C38"/>
    <mergeCell ref="B39:C39"/>
    <mergeCell ref="B40:C40"/>
    <mergeCell ref="B41:C41"/>
    <mergeCell ref="D15:E15"/>
    <mergeCell ref="D32:E32"/>
    <mergeCell ref="D33:E33"/>
    <mergeCell ref="D34:E34"/>
    <mergeCell ref="D35:E35"/>
    <mergeCell ref="B15:C15"/>
    <mergeCell ref="B32:C32"/>
    <mergeCell ref="B33:C33"/>
    <mergeCell ref="B34:C34"/>
    <mergeCell ref="B35:C35"/>
    <mergeCell ref="B36:C36"/>
    <mergeCell ref="A5:G5"/>
    <mergeCell ref="A14:E14"/>
    <mergeCell ref="A13:E13"/>
    <mergeCell ref="A1:E1"/>
    <mergeCell ref="A2:E2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9" sqref="A8:A9"/>
    </sheetView>
  </sheetViews>
  <sheetFormatPr defaultColWidth="9.00390625" defaultRowHeight="12.75"/>
  <cols>
    <col min="1" max="1" width="23.125" style="0" customWidth="1"/>
    <col min="2" max="2" width="11.75390625" style="0" customWidth="1"/>
    <col min="3" max="3" width="16.25390625" style="0" customWidth="1"/>
    <col min="4" max="4" width="17.875" style="0" customWidth="1"/>
    <col min="5" max="5" width="17.75390625" style="0" customWidth="1"/>
  </cols>
  <sheetData>
    <row r="1" spans="1:5" ht="17.25" customHeight="1">
      <c r="A1" s="72" t="s">
        <v>62</v>
      </c>
      <c r="B1" s="72"/>
      <c r="C1" s="72"/>
      <c r="D1" s="72"/>
      <c r="E1" s="72"/>
    </row>
    <row r="2" spans="1:5" ht="19.5" customHeight="1">
      <c r="A2" s="75" t="s">
        <v>21</v>
      </c>
      <c r="B2" s="75"/>
      <c r="C2" s="75"/>
      <c r="D2" s="75"/>
      <c r="E2" s="75"/>
    </row>
    <row r="3" spans="1:5" ht="19.5" customHeight="1">
      <c r="A3" s="53"/>
      <c r="B3" s="53"/>
      <c r="C3" s="53"/>
      <c r="D3" s="53"/>
      <c r="E3" s="53"/>
    </row>
    <row r="4" spans="1:5" ht="38.25">
      <c r="A4" s="51" t="s">
        <v>1</v>
      </c>
      <c r="B4" s="50" t="s">
        <v>22</v>
      </c>
      <c r="C4" s="51" t="s">
        <v>20</v>
      </c>
      <c r="D4" s="51" t="s">
        <v>10</v>
      </c>
      <c r="E4" s="52" t="s">
        <v>39</v>
      </c>
    </row>
    <row r="5" spans="1:5" ht="26.25" customHeight="1">
      <c r="A5" s="43" t="s">
        <v>23</v>
      </c>
      <c r="B5" s="54" t="s">
        <v>45</v>
      </c>
      <c r="C5" s="22">
        <v>170420.52</v>
      </c>
      <c r="D5" s="22">
        <v>173381.58</v>
      </c>
      <c r="E5" s="54">
        <f>17203.32-228.65</f>
        <v>16974.67</v>
      </c>
    </row>
    <row r="6" spans="1:5" ht="24" customHeight="1">
      <c r="A6" s="48" t="s">
        <v>34</v>
      </c>
      <c r="B6" s="54"/>
      <c r="C6" s="22">
        <v>-13383.21</v>
      </c>
      <c r="D6" s="22">
        <v>-13729.04</v>
      </c>
      <c r="E6" s="54">
        <f>542.06-196.52</f>
        <v>345.53999999999996</v>
      </c>
    </row>
    <row r="7" spans="1:5" ht="24" customHeight="1">
      <c r="A7" s="43" t="s">
        <v>24</v>
      </c>
      <c r="B7" s="54" t="s">
        <v>42</v>
      </c>
      <c r="C7" s="22">
        <v>399280.9</v>
      </c>
      <c r="D7" s="22">
        <v>419209.29</v>
      </c>
      <c r="E7" s="54">
        <f>32703.12-1373.05</f>
        <v>31330.07</v>
      </c>
    </row>
    <row r="8" spans="1:5" ht="35.25" customHeight="1">
      <c r="A8" s="45" t="s">
        <v>25</v>
      </c>
      <c r="B8" s="64"/>
      <c r="C8" s="22">
        <v>-13284.06</v>
      </c>
      <c r="D8" s="22">
        <v>-11263.27</v>
      </c>
      <c r="E8" s="54">
        <f>194.02-326.06</f>
        <v>-132.04</v>
      </c>
    </row>
    <row r="9" spans="1:5" ht="25.5" customHeight="1">
      <c r="A9" s="46" t="s">
        <v>26</v>
      </c>
      <c r="B9" s="55"/>
      <c r="C9" s="22">
        <v>205935.11</v>
      </c>
      <c r="D9" s="22">
        <v>211929.43</v>
      </c>
      <c r="E9" s="54">
        <v>21619.06</v>
      </c>
    </row>
    <row r="10" spans="1:5" ht="18" customHeight="1">
      <c r="A10" s="44" t="s">
        <v>27</v>
      </c>
      <c r="B10" s="55" t="s">
        <v>43</v>
      </c>
      <c r="C10" s="22">
        <v>1266441.6</v>
      </c>
      <c r="D10" s="22">
        <v>1232303.64</v>
      </c>
      <c r="E10" s="54">
        <v>225954.1</v>
      </c>
    </row>
    <row r="11" spans="1:5" ht="18" customHeight="1">
      <c r="A11" s="44" t="s">
        <v>28</v>
      </c>
      <c r="B11" s="55" t="s">
        <v>44</v>
      </c>
      <c r="C11" s="22">
        <v>358189</v>
      </c>
      <c r="D11" s="22">
        <v>363122.26</v>
      </c>
      <c r="E11" s="54">
        <v>42995.92</v>
      </c>
    </row>
    <row r="12" spans="1:5" ht="24" customHeight="1">
      <c r="A12" s="44" t="s">
        <v>29</v>
      </c>
      <c r="B12" s="55"/>
      <c r="C12" s="22">
        <v>22584.97</v>
      </c>
      <c r="D12" s="22">
        <v>22518.11</v>
      </c>
      <c r="E12" s="54">
        <v>2500.05</v>
      </c>
    </row>
    <row r="13" spans="1:5" ht="22.5" customHeight="1">
      <c r="A13" s="56" t="s">
        <v>0</v>
      </c>
      <c r="B13" s="57"/>
      <c r="C13" s="60">
        <f>SUM(C5:C12)</f>
        <v>2396184.83</v>
      </c>
      <c r="D13" s="62">
        <f>SUM(D5:D12)</f>
        <v>2397471.9999999995</v>
      </c>
      <c r="E13" s="60">
        <f>SUM(E5:E12)</f>
        <v>341587.37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Перемиловская Алла Николаевна</cp:lastModifiedBy>
  <cp:lastPrinted>2016-03-23T07:17:24Z</cp:lastPrinted>
  <dcterms:created xsi:type="dcterms:W3CDTF">2005-08-01T12:04:50Z</dcterms:created>
  <dcterms:modified xsi:type="dcterms:W3CDTF">2017-03-19T12:50:59Z</dcterms:modified>
  <cp:category/>
  <cp:version/>
  <cp:contentType/>
  <cp:contentStatus/>
</cp:coreProperties>
</file>