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<sst xmlns="http://schemas.openxmlformats.org/spreadsheetml/2006/main" count="38" uniqueCount="37">
  <si>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АДРЕС</t>
  </si>
  <si>
    <t>Максимова, 23</t>
  </si>
  <si>
    <t>Максимова, 25</t>
  </si>
  <si>
    <t>Ломако, 6</t>
  </si>
  <si>
    <t>Ломако, 16</t>
  </si>
  <si>
    <t>Котовского, 28</t>
  </si>
  <si>
    <t>Инициативная, 18</t>
  </si>
  <si>
    <t>Мира, 20А</t>
  </si>
  <si>
    <t>Алексеева, 3А</t>
  </si>
  <si>
    <t>Чапаева, 1Г</t>
  </si>
  <si>
    <t>Ленина, 12</t>
  </si>
  <si>
    <t>50 лет Октября, 5</t>
  </si>
  <si>
    <t>Шмелева, 10</t>
  </si>
  <si>
    <t>Отопление с 1 м2</t>
  </si>
  <si>
    <t>Гор. вода с человека</t>
  </si>
  <si>
    <t>Этажн</t>
  </si>
  <si>
    <t>Хол. вода с человека</t>
  </si>
  <si>
    <t xml:space="preserve">Год постройки </t>
  </si>
  <si>
    <t>кв. 47-116</t>
  </si>
  <si>
    <t>кв. 1-30</t>
  </si>
  <si>
    <t>кв. 31-46А</t>
  </si>
  <si>
    <t>кв. 117-140</t>
  </si>
  <si>
    <t>кв. 31-49А</t>
  </si>
  <si>
    <t>кв. 50-129</t>
  </si>
  <si>
    <t>Капит. ремонт</t>
  </si>
  <si>
    <t>Водоотведение c человека</t>
  </si>
  <si>
    <t>текущий ремонт</t>
  </si>
  <si>
    <t>Содержание ,           в т. ч. ТБО</t>
  </si>
  <si>
    <t>Гл. бухгалтер</t>
  </si>
  <si>
    <t>А. Н. Перемиловская</t>
  </si>
  <si>
    <t>Э/энергия в пределах норматива</t>
  </si>
  <si>
    <t>Э/энергия сверх норматива</t>
  </si>
  <si>
    <t>1981,02руб. стоимость 1 гКал</t>
  </si>
  <si>
    <t>199,95 руб. стоимость 1м3 гор воды</t>
  </si>
  <si>
    <t>41,29 руб. стоимость 1м3 хол.воды</t>
  </si>
  <si>
    <t>34,80 руб. стоимость 1 м3 канализац</t>
  </si>
  <si>
    <t>ТАРИФЫ с 01.07.2015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</si>
</sst>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15" sqref="H15:H16"/>
    </sheetView>
  </sheetViews>
  <sheetFormatPr defaultColWidth="9.00390625" defaultRowHeight="12.75"/>
  <cols>
    <col min="1" max="1" width="5.625" style="0" customWidth="1"/>
    <col min="2" max="2" width="16.25390625" style="0" bestFit="1" customWidth="1"/>
    <col min="3" max="3" width="10.875" style="0" customWidth="1"/>
    <col min="4" max="4" width="7.875" style="0" customWidth="1"/>
    <col min="5" max="5" width="8.25390625" style="0" hidden="1" customWidth="1"/>
    <col min="6" max="6" width="8.75390625" style="0" hidden="1" customWidth="1"/>
    <col min="7" max="7" width="7.75390625" style="0" hidden="1" customWidth="1"/>
    <col min="8" max="8" width="11.25390625" style="0" customWidth="1"/>
    <col min="9" max="9" width="14.00390625" style="0" customWidth="1"/>
    <col min="10" max="10" width="12.125" style="0" customWidth="1"/>
    <col min="11" max="11" width="15.625" style="0" customWidth="1"/>
    <col min="12" max="12" width="14.25390625" style="0" customWidth="1"/>
    <col min="13" max="13" width="15.125" style="0" customWidth="1"/>
  </cols>
  <sheetData>
    <row r="1" spans="7:13" ht="12.75">
      <c r="G1" s="16"/>
      <c r="H1" s="16"/>
      <c r="I1" s="16"/>
      <c r="J1" s="16"/>
      <c r="K1" s="7"/>
      <c r="L1" s="24"/>
      <c r="M1" s="24"/>
    </row>
    <row r="3" spans="1:12" ht="15.7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3" ht="65.25" customHeight="1">
      <c r="A5" s="4"/>
      <c r="B5" s="4" t="s">
        <v>0</v>
      </c>
      <c r="C5" s="4" t="s">
        <v>17</v>
      </c>
      <c r="D5" s="4" t="s">
        <v>15</v>
      </c>
      <c r="E5" s="4" t="s">
        <v>27</v>
      </c>
      <c r="F5" s="4" t="s">
        <v>26</v>
      </c>
      <c r="G5" s="4" t="s">
        <v>24</v>
      </c>
      <c r="H5" s="4" t="s">
        <v>13</v>
      </c>
      <c r="I5" s="4" t="s">
        <v>14</v>
      </c>
      <c r="J5" s="4" t="s">
        <v>16</v>
      </c>
      <c r="K5" s="4" t="s">
        <v>25</v>
      </c>
      <c r="L5" s="4" t="s">
        <v>30</v>
      </c>
      <c r="M5" s="4" t="s">
        <v>31</v>
      </c>
    </row>
    <row r="6" spans="1:13" ht="12.75">
      <c r="A6" s="17">
        <v>1</v>
      </c>
      <c r="B6" s="2" t="s">
        <v>1</v>
      </c>
      <c r="C6" s="1"/>
      <c r="D6" s="1"/>
      <c r="E6" s="1">
        <v>9.65</v>
      </c>
      <c r="F6" s="1">
        <v>2.35</v>
      </c>
      <c r="G6" s="1"/>
      <c r="H6" s="6"/>
      <c r="I6" s="9"/>
      <c r="J6" s="9"/>
      <c r="K6" s="9"/>
      <c r="L6" s="8"/>
      <c r="M6" s="8"/>
    </row>
    <row r="7" spans="1:13" ht="12.75">
      <c r="A7" s="18"/>
      <c r="B7" s="2" t="s">
        <v>19</v>
      </c>
      <c r="C7" s="1">
        <v>2006</v>
      </c>
      <c r="D7" s="1">
        <v>5</v>
      </c>
      <c r="E7" s="1">
        <v>9.65</v>
      </c>
      <c r="F7" s="1">
        <v>2.35</v>
      </c>
      <c r="G7" s="1"/>
      <c r="H7" s="6">
        <f>0.01404*1981.02</f>
        <v>27.8135208</v>
      </c>
      <c r="I7" s="10">
        <f>3.3*199.95</f>
        <v>659.8349999999999</v>
      </c>
      <c r="J7" s="10">
        <f>5.04*41.29</f>
        <v>208.1016</v>
      </c>
      <c r="K7" s="10">
        <f>8.34*34.8</f>
        <v>290.23199999999997</v>
      </c>
      <c r="L7" s="9">
        <v>3.78</v>
      </c>
      <c r="M7" s="9">
        <v>4.47</v>
      </c>
    </row>
    <row r="8" spans="1:13" ht="12.75">
      <c r="A8" s="18"/>
      <c r="B8" s="2" t="s">
        <v>22</v>
      </c>
      <c r="C8" s="1">
        <v>2007</v>
      </c>
      <c r="D8" s="1">
        <v>6</v>
      </c>
      <c r="E8" s="1">
        <v>9.65</v>
      </c>
      <c r="F8" s="1">
        <v>2.35</v>
      </c>
      <c r="G8" s="1"/>
      <c r="H8" s="6">
        <f>0.01404*1981.02</f>
        <v>27.8135208</v>
      </c>
      <c r="I8" s="10">
        <f>3.3*199.95</f>
        <v>659.8349999999999</v>
      </c>
      <c r="J8" s="10">
        <f>5.04*41.29</f>
        <v>208.1016</v>
      </c>
      <c r="K8" s="10">
        <f>8.34*34.8</f>
        <v>290.23199999999997</v>
      </c>
      <c r="L8" s="9">
        <v>3.78</v>
      </c>
      <c r="M8" s="9">
        <v>4.47</v>
      </c>
    </row>
    <row r="9" spans="1:13" ht="12.75">
      <c r="A9" s="18"/>
      <c r="B9" s="2" t="s">
        <v>23</v>
      </c>
      <c r="C9" s="1">
        <v>2006</v>
      </c>
      <c r="D9" s="1">
        <v>5</v>
      </c>
      <c r="E9" s="1">
        <v>9.65</v>
      </c>
      <c r="F9" s="1">
        <v>2.35</v>
      </c>
      <c r="G9" s="1"/>
      <c r="H9" s="6">
        <f>0.01404*1981.02</f>
        <v>27.8135208</v>
      </c>
      <c r="I9" s="10">
        <f>3.3*199.95</f>
        <v>659.8349999999999</v>
      </c>
      <c r="J9" s="10">
        <f>5.04*41.29</f>
        <v>208.1016</v>
      </c>
      <c r="K9" s="10">
        <f>8.34*34.8</f>
        <v>290.23199999999997</v>
      </c>
      <c r="L9" s="9">
        <v>3.78</v>
      </c>
      <c r="M9" s="9">
        <v>4.47</v>
      </c>
    </row>
    <row r="10" spans="1:13" ht="12.75">
      <c r="A10" s="17">
        <v>2</v>
      </c>
      <c r="B10" s="2" t="s">
        <v>2</v>
      </c>
      <c r="C10" s="1"/>
      <c r="D10" s="1"/>
      <c r="E10" s="1">
        <v>9.65</v>
      </c>
      <c r="F10" s="1">
        <v>2.35</v>
      </c>
      <c r="G10" s="1"/>
      <c r="H10" s="6"/>
      <c r="I10" s="9"/>
      <c r="J10" s="10"/>
      <c r="K10" s="10"/>
      <c r="L10" s="9"/>
      <c r="M10" s="9"/>
    </row>
    <row r="11" spans="1:13" ht="12.75">
      <c r="A11" s="18"/>
      <c r="B11" s="2" t="s">
        <v>18</v>
      </c>
      <c r="C11" s="1">
        <v>2005</v>
      </c>
      <c r="D11" s="1">
        <v>5</v>
      </c>
      <c r="E11" s="1">
        <v>9.65</v>
      </c>
      <c r="F11" s="1">
        <v>2.35</v>
      </c>
      <c r="G11" s="1"/>
      <c r="H11" s="6">
        <f>0.01404*1981.02</f>
        <v>27.8135208</v>
      </c>
      <c r="I11" s="10">
        <f>3.3*199.95</f>
        <v>659.8349999999999</v>
      </c>
      <c r="J11" s="10">
        <f>5.04*41.29</f>
        <v>208.1016</v>
      </c>
      <c r="K11" s="10">
        <f>8.34*34.8</f>
        <v>290.23199999999997</v>
      </c>
      <c r="L11" s="9">
        <v>3.78</v>
      </c>
      <c r="M11" s="9">
        <v>4.47</v>
      </c>
    </row>
    <row r="12" spans="1:13" ht="12.75">
      <c r="A12" s="18"/>
      <c r="B12" s="2" t="s">
        <v>19</v>
      </c>
      <c r="C12" s="1">
        <v>2005</v>
      </c>
      <c r="D12" s="1">
        <v>5</v>
      </c>
      <c r="E12" s="1">
        <v>9.65</v>
      </c>
      <c r="F12" s="1">
        <v>2.35</v>
      </c>
      <c r="G12" s="1"/>
      <c r="H12" s="6">
        <f>0.01404*1981.02</f>
        <v>27.8135208</v>
      </c>
      <c r="I12" s="10">
        <f>3.3*199.95</f>
        <v>659.8349999999999</v>
      </c>
      <c r="J12" s="10">
        <f>5.04*41.29</f>
        <v>208.1016</v>
      </c>
      <c r="K12" s="10">
        <f>8.34*34.8</f>
        <v>290.23199999999997</v>
      </c>
      <c r="L12" s="9">
        <v>3.78</v>
      </c>
      <c r="M12" s="9">
        <v>4.47</v>
      </c>
    </row>
    <row r="13" spans="1:13" ht="12.75">
      <c r="A13" s="18"/>
      <c r="B13" s="2" t="s">
        <v>20</v>
      </c>
      <c r="C13" s="1">
        <v>2006</v>
      </c>
      <c r="D13" s="1">
        <v>6</v>
      </c>
      <c r="E13" s="1">
        <v>9.65</v>
      </c>
      <c r="F13" s="1">
        <v>2.35</v>
      </c>
      <c r="G13" s="1"/>
      <c r="H13" s="6">
        <f>0.01404*1981.02</f>
        <v>27.8135208</v>
      </c>
      <c r="I13" s="10">
        <f>3.3*199.95</f>
        <v>659.8349999999999</v>
      </c>
      <c r="J13" s="10">
        <f>5.04*41.29</f>
        <v>208.1016</v>
      </c>
      <c r="K13" s="10">
        <f>8.34*34.8</f>
        <v>290.23199999999997</v>
      </c>
      <c r="L13" s="9">
        <v>3.78</v>
      </c>
      <c r="M13" s="9">
        <v>4.47</v>
      </c>
    </row>
    <row r="14" spans="1:13" ht="12.75">
      <c r="A14" s="19"/>
      <c r="B14" s="2" t="s">
        <v>21</v>
      </c>
      <c r="C14" s="1">
        <v>2007</v>
      </c>
      <c r="D14" s="1">
        <v>6</v>
      </c>
      <c r="E14" s="1">
        <v>9.65</v>
      </c>
      <c r="F14" s="1">
        <v>2.35</v>
      </c>
      <c r="G14" s="1"/>
      <c r="H14" s="6">
        <f>0.01404*1981.02</f>
        <v>27.8135208</v>
      </c>
      <c r="I14" s="10">
        <f>3.3*199.95</f>
        <v>659.8349999999999</v>
      </c>
      <c r="J14" s="10">
        <f>5.04*41.29</f>
        <v>208.1016</v>
      </c>
      <c r="K14" s="10">
        <f>8.34*34.8</f>
        <v>290.23199999999997</v>
      </c>
      <c r="L14" s="9">
        <v>3.78</v>
      </c>
      <c r="M14" s="9">
        <v>4.47</v>
      </c>
    </row>
    <row r="15" spans="1:13" ht="12.75">
      <c r="A15" s="1">
        <v>3</v>
      </c>
      <c r="B15" s="2" t="s">
        <v>3</v>
      </c>
      <c r="C15" s="1">
        <v>2000</v>
      </c>
      <c r="D15" s="1">
        <v>6</v>
      </c>
      <c r="E15" s="1">
        <v>9.65</v>
      </c>
      <c r="F15" s="1">
        <v>2.35</v>
      </c>
      <c r="G15" s="5"/>
      <c r="H15" s="6">
        <f>0.01404*1981.02</f>
        <v>27.8135208</v>
      </c>
      <c r="I15" s="10">
        <f>3.3*199.95</f>
        <v>659.8349999999999</v>
      </c>
      <c r="J15" s="10">
        <f>5.04*41.29</f>
        <v>208.1016</v>
      </c>
      <c r="K15" s="10">
        <f>8.34*34.8</f>
        <v>290.23199999999997</v>
      </c>
      <c r="L15" s="9">
        <v>3.78</v>
      </c>
      <c r="M15" s="9">
        <v>4.47</v>
      </c>
    </row>
    <row r="16" spans="1:13" ht="12.75">
      <c r="A16" s="1"/>
      <c r="B16" s="2"/>
      <c r="C16" s="1"/>
      <c r="D16" s="1"/>
      <c r="E16" s="1"/>
      <c r="F16" s="6"/>
      <c r="G16" s="5"/>
      <c r="H16" s="6"/>
      <c r="I16" s="10"/>
      <c r="J16" s="10"/>
      <c r="K16" s="10"/>
      <c r="L16" s="9"/>
      <c r="M16" s="9"/>
    </row>
    <row r="17" spans="1:13" ht="12.75">
      <c r="A17" s="1">
        <v>4</v>
      </c>
      <c r="B17" s="2" t="s">
        <v>4</v>
      </c>
      <c r="C17" s="1">
        <v>2008</v>
      </c>
      <c r="D17" s="1">
        <v>5</v>
      </c>
      <c r="E17" s="1">
        <v>9.65</v>
      </c>
      <c r="F17" s="1">
        <v>2.35</v>
      </c>
      <c r="G17" s="5"/>
      <c r="H17" s="6">
        <f>1981.02*0.01404</f>
        <v>27.8135208</v>
      </c>
      <c r="I17" s="10">
        <f>3.26*199.95</f>
        <v>651.8369999999999</v>
      </c>
      <c r="J17" s="10">
        <f>4.97*41.29</f>
        <v>205.2113</v>
      </c>
      <c r="K17" s="10">
        <f>8.23*34.8</f>
        <v>286.404</v>
      </c>
      <c r="L17" s="9">
        <v>3.78</v>
      </c>
      <c r="M17" s="9">
        <v>4.47</v>
      </c>
    </row>
    <row r="18" spans="1:13" ht="12.75">
      <c r="A18" s="1">
        <v>5</v>
      </c>
      <c r="B18" s="2" t="s">
        <v>5</v>
      </c>
      <c r="C18" s="1">
        <v>1992</v>
      </c>
      <c r="D18" s="1">
        <v>3</v>
      </c>
      <c r="E18" s="1">
        <v>9.65</v>
      </c>
      <c r="F18" s="11">
        <v>3.35</v>
      </c>
      <c r="G18" s="5"/>
      <c r="H18" s="6">
        <f>1981.02*0.0183</f>
        <v>36.252666</v>
      </c>
      <c r="I18" s="10">
        <f>3.16*199.95</f>
        <v>631.842</v>
      </c>
      <c r="J18" s="10">
        <f>4.83*41.29</f>
        <v>199.4307</v>
      </c>
      <c r="K18" s="10">
        <f>7.99*34.8</f>
        <v>278.05199999999996</v>
      </c>
      <c r="L18" s="9">
        <v>3.78</v>
      </c>
      <c r="M18" s="9">
        <v>4.47</v>
      </c>
    </row>
    <row r="19" spans="1:13" ht="12.75">
      <c r="A19" s="1">
        <v>6</v>
      </c>
      <c r="B19" s="2" t="s">
        <v>6</v>
      </c>
      <c r="C19" s="1">
        <v>1995</v>
      </c>
      <c r="D19" s="1">
        <v>3</v>
      </c>
      <c r="E19" s="1">
        <v>9.65</v>
      </c>
      <c r="F19" s="11">
        <v>2.35</v>
      </c>
      <c r="G19" s="5"/>
      <c r="H19" s="6">
        <f>1981.02*0.0183</f>
        <v>36.252666</v>
      </c>
      <c r="I19" s="13">
        <f>3.16*199.95</f>
        <v>631.842</v>
      </c>
      <c r="J19" s="10">
        <f>4.83*41.29</f>
        <v>199.4307</v>
      </c>
      <c r="K19" s="10">
        <f>7.99*34.8</f>
        <v>278.05199999999996</v>
      </c>
      <c r="L19" s="9">
        <v>3.78</v>
      </c>
      <c r="M19" s="9">
        <v>4.47</v>
      </c>
    </row>
    <row r="20" spans="1:13" ht="12.75">
      <c r="A20" s="1">
        <v>7</v>
      </c>
      <c r="B20" s="2" t="s">
        <v>7</v>
      </c>
      <c r="C20" s="1">
        <v>2005</v>
      </c>
      <c r="D20" s="1">
        <v>5</v>
      </c>
      <c r="E20" s="1">
        <v>9.65</v>
      </c>
      <c r="F20" s="11">
        <v>2.35</v>
      </c>
      <c r="G20" s="5"/>
      <c r="H20" s="6">
        <f>1981.02*0.01404</f>
        <v>27.8135208</v>
      </c>
      <c r="I20" s="10">
        <f>3.26*199.95</f>
        <v>651.8369999999999</v>
      </c>
      <c r="J20" s="10">
        <f>4.97*41.29</f>
        <v>205.2113</v>
      </c>
      <c r="K20" s="10">
        <f>8.23*34.8</f>
        <v>286.404</v>
      </c>
      <c r="L20" s="9">
        <v>3.78</v>
      </c>
      <c r="M20" s="9">
        <v>4.47</v>
      </c>
    </row>
    <row r="21" spans="1:13" ht="12.75">
      <c r="A21" s="1">
        <v>8</v>
      </c>
      <c r="B21" s="2" t="s">
        <v>8</v>
      </c>
      <c r="C21" s="1">
        <v>1988</v>
      </c>
      <c r="D21" s="1">
        <v>4</v>
      </c>
      <c r="E21" s="1">
        <v>9.65</v>
      </c>
      <c r="F21" s="6">
        <v>2</v>
      </c>
      <c r="G21" s="5"/>
      <c r="H21" s="6">
        <f>0.0183*1981.02</f>
        <v>36.252666</v>
      </c>
      <c r="I21" s="10">
        <f>3.21*199.95</f>
        <v>641.8394999999999</v>
      </c>
      <c r="J21" s="10">
        <f>4.9*41.29</f>
        <v>202.321</v>
      </c>
      <c r="K21" s="10">
        <f>8.11*34.8</f>
        <v>282.22799999999995</v>
      </c>
      <c r="L21" s="9">
        <v>3.78</v>
      </c>
      <c r="M21" s="9">
        <v>4.47</v>
      </c>
    </row>
    <row r="22" spans="1:13" ht="12.75">
      <c r="A22" s="1">
        <v>9</v>
      </c>
      <c r="B22" s="2" t="s">
        <v>9</v>
      </c>
      <c r="C22" s="1">
        <v>1985</v>
      </c>
      <c r="D22" s="1">
        <v>5</v>
      </c>
      <c r="E22" s="1">
        <v>9.65</v>
      </c>
      <c r="F22" s="11">
        <v>4.35</v>
      </c>
      <c r="G22" s="6">
        <v>3.6</v>
      </c>
      <c r="H22" s="6">
        <f>0.0154*1981.02</f>
        <v>30.507708</v>
      </c>
      <c r="I22" s="10">
        <f>3.26*199.95</f>
        <v>651.8369999999999</v>
      </c>
      <c r="J22" s="10">
        <f>4.97*41.29</f>
        <v>205.2113</v>
      </c>
      <c r="K22" s="10">
        <f>8.23*34.8</f>
        <v>286.404</v>
      </c>
      <c r="L22" s="9">
        <v>3.78</v>
      </c>
      <c r="M22" s="9">
        <v>4.47</v>
      </c>
    </row>
    <row r="23" spans="1:13" ht="12.75">
      <c r="A23" s="1"/>
      <c r="B23" s="2"/>
      <c r="C23" s="1"/>
      <c r="D23" s="1"/>
      <c r="E23" s="1"/>
      <c r="F23" s="11"/>
      <c r="G23" s="6"/>
      <c r="H23" s="6"/>
      <c r="I23" s="10"/>
      <c r="J23" s="10"/>
      <c r="K23" s="10"/>
      <c r="L23" s="9"/>
      <c r="M23" s="9"/>
    </row>
    <row r="24" spans="1:13" ht="12.75">
      <c r="A24" s="1">
        <v>10</v>
      </c>
      <c r="B24" s="2" t="s">
        <v>10</v>
      </c>
      <c r="C24" s="1">
        <v>1948</v>
      </c>
      <c r="D24" s="1">
        <v>4</v>
      </c>
      <c r="E24" s="1">
        <v>9.65</v>
      </c>
      <c r="F24" s="12">
        <v>2.35</v>
      </c>
      <c r="G24" s="6"/>
      <c r="H24" s="6">
        <f>0.0183*1981.02</f>
        <v>36.252666</v>
      </c>
      <c r="I24" s="10">
        <f>3.21*199.95</f>
        <v>641.8394999999999</v>
      </c>
      <c r="J24" s="10">
        <f>4.9*41.29</f>
        <v>202.321</v>
      </c>
      <c r="K24" s="10">
        <f>8.11*34.8</f>
        <v>282.22799999999995</v>
      </c>
      <c r="L24" s="9">
        <v>3.78</v>
      </c>
      <c r="M24" s="9">
        <v>4.47</v>
      </c>
    </row>
    <row r="25" spans="1:13" ht="12.75">
      <c r="A25" s="1"/>
      <c r="B25" s="2"/>
      <c r="C25" s="1"/>
      <c r="D25" s="1"/>
      <c r="E25" s="1"/>
      <c r="F25" s="12"/>
      <c r="G25" s="6"/>
      <c r="H25" s="6"/>
      <c r="I25" s="10"/>
      <c r="J25" s="10"/>
      <c r="K25" s="10"/>
      <c r="L25" s="9"/>
      <c r="M25" s="9"/>
    </row>
    <row r="26" spans="1:13" ht="12.75">
      <c r="A26" s="1">
        <v>11</v>
      </c>
      <c r="B26" s="2" t="s">
        <v>11</v>
      </c>
      <c r="C26" s="1">
        <v>1964</v>
      </c>
      <c r="D26" s="1">
        <v>5</v>
      </c>
      <c r="E26" s="1">
        <v>9.65</v>
      </c>
      <c r="F26" s="12">
        <v>2.35</v>
      </c>
      <c r="G26" s="6">
        <v>2</v>
      </c>
      <c r="H26" s="6">
        <f>0.0154*1981.02</f>
        <v>30.507708</v>
      </c>
      <c r="I26" s="10">
        <f>3.26*199.95</f>
        <v>651.8369999999999</v>
      </c>
      <c r="J26" s="10">
        <f>4.97*41.29</f>
        <v>205.2113</v>
      </c>
      <c r="K26" s="10">
        <f>8.23*34.8</f>
        <v>286.404</v>
      </c>
      <c r="L26" s="9">
        <v>3.78</v>
      </c>
      <c r="M26" s="9">
        <v>4.47</v>
      </c>
    </row>
    <row r="27" spans="1:13" ht="12.75">
      <c r="A27" s="1">
        <v>12</v>
      </c>
      <c r="B27" s="2" t="s">
        <v>12</v>
      </c>
      <c r="C27" s="1">
        <v>1992</v>
      </c>
      <c r="D27" s="1">
        <v>5</v>
      </c>
      <c r="E27" s="1">
        <v>9.65</v>
      </c>
      <c r="F27" s="12">
        <v>2.35</v>
      </c>
      <c r="G27" s="5"/>
      <c r="H27" s="6">
        <f>0.0154*1981.02</f>
        <v>30.507708</v>
      </c>
      <c r="I27" s="10">
        <f>3.26*199.95</f>
        <v>651.8369999999999</v>
      </c>
      <c r="J27" s="10">
        <f>4.97*41.29</f>
        <v>205.2113</v>
      </c>
      <c r="K27" s="10">
        <f>8.23*34.8</f>
        <v>286.404</v>
      </c>
      <c r="L27" s="9">
        <v>3.78</v>
      </c>
      <c r="M27" s="9">
        <v>4.47</v>
      </c>
    </row>
    <row r="28" spans="1:13" ht="12.75">
      <c r="A28" s="1"/>
      <c r="B28" s="2"/>
      <c r="C28" s="1"/>
      <c r="D28" s="1"/>
      <c r="E28" s="1"/>
      <c r="F28" s="1"/>
      <c r="G28" s="1"/>
      <c r="H28" s="1"/>
      <c r="I28" s="10"/>
      <c r="J28" s="10"/>
      <c r="K28" s="10"/>
      <c r="L28" s="8"/>
      <c r="M28" s="8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10" ht="24.75" customHeight="1">
      <c r="A30" s="20" t="s">
        <v>28</v>
      </c>
      <c r="B30" s="20"/>
      <c r="C30" s="20"/>
      <c r="D30" s="20"/>
      <c r="E30" s="20"/>
      <c r="F30" s="3"/>
      <c r="G30" s="3"/>
      <c r="H30" s="22" t="s">
        <v>29</v>
      </c>
      <c r="I30" s="22"/>
      <c r="J30" s="2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3" spans="1:4" ht="12.75">
      <c r="A33" s="15" t="s">
        <v>32</v>
      </c>
      <c r="B33" s="15"/>
      <c r="C33" s="15"/>
      <c r="D33" s="15"/>
    </row>
    <row r="34" spans="1:4" ht="12.75">
      <c r="A34" s="15" t="s">
        <v>33</v>
      </c>
      <c r="B34" s="15"/>
      <c r="C34" s="15"/>
      <c r="D34" s="15"/>
    </row>
    <row r="35" spans="1:4" ht="12.75">
      <c r="A35" s="15" t="s">
        <v>34</v>
      </c>
      <c r="B35" s="15"/>
      <c r="C35" s="15"/>
      <c r="D35" s="15"/>
    </row>
    <row r="36" spans="1:4" ht="12.75">
      <c r="A36" s="14" t="s">
        <v>35</v>
      </c>
      <c r="B36" s="14"/>
      <c r="C36" s="14"/>
      <c r="D36" s="14"/>
    </row>
  </sheetData>
  <sheetProtection/>
  <mergeCells count="11">
    <mergeCell ref="L1:M1"/>
    <mergeCell ref="A36:D36"/>
    <mergeCell ref="A34:D34"/>
    <mergeCell ref="A33:D33"/>
    <mergeCell ref="A35:D35"/>
    <mergeCell ref="G1:J1"/>
    <mergeCell ref="A10:A14"/>
    <mergeCell ref="A6:A9"/>
    <mergeCell ref="A30:E30"/>
    <mergeCell ref="A3:L3"/>
    <mergeCell ref="H30:J30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Перемиловская Алла Николаевна</cp:lastModifiedBy>
  <cp:lastPrinted>2012-09-25T09:55:42Z</cp:lastPrinted>
  <dcterms:created xsi:type="dcterms:W3CDTF">2010-01-19T05:37:06Z</dcterms:created>
  <dcterms:modified xsi:type="dcterms:W3CDTF">2015-07-16T19:05:26Z</dcterms:modified>
  <cp:category/>
  <cp:version/>
  <cp:contentType/>
  <cp:contentStatus/>
</cp:coreProperties>
</file>