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2"/>
  </bookViews>
  <sheets>
    <sheet name="нач.и поступ.содерж." sheetId="1" r:id="rId1"/>
    <sheet name="содерж." sheetId="2" r:id="rId2"/>
    <sheet name="тек.рем." sheetId="3" r:id="rId3"/>
  </sheets>
  <definedNames/>
  <calcPr fullCalcOnLoad="1" refMode="R1C1"/>
</workbook>
</file>

<file path=xl/sharedStrings.xml><?xml version="1.0" encoding="utf-8"?>
<sst xmlns="http://schemas.openxmlformats.org/spreadsheetml/2006/main" count="64" uniqueCount="36">
  <si>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</si>
  <si>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2011г.</t>
  </si>
  <si>
    <t>Алексеева д. 3а,2011 г.</t>
  </si>
  <si>
    <t>начислено</t>
  </si>
  <si>
    <t xml:space="preserve">поступило </t>
  </si>
  <si>
    <t>итого расх.по текущ. рем.</t>
  </si>
  <si>
    <t>остаток средств</t>
  </si>
  <si>
    <t>ост. на начало года</t>
  </si>
  <si>
    <t>расходы по содерж.</t>
  </si>
  <si>
    <t>итого расх. по содерж.</t>
  </si>
  <si>
    <t>информация о состоянии лицевого счета,содержание</t>
  </si>
  <si>
    <t>информация о состоянии лицевого счета,текущий ремонт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</si>
  <si>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</si>
  <si>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нач. насел.</t>
  </si>
  <si>
    <t>апрель</t>
  </si>
  <si>
    <t>поступило</t>
  </si>
  <si>
    <t>май</t>
  </si>
  <si>
    <t>июнь</t>
  </si>
  <si>
    <t>итого</t>
  </si>
  <si>
    <t>тек. рем.</t>
  </si>
  <si>
    <t>остаток</t>
  </si>
  <si>
    <t>% собир.</t>
  </si>
  <si>
    <t>неоплачено насел.</t>
  </si>
  <si>
    <t>июль</t>
  </si>
  <si>
    <t>Алексеева д.3а</t>
  </si>
  <si>
    <t>август</t>
  </si>
  <si>
    <t>сентябрь</t>
  </si>
  <si>
    <t>октябрь</t>
  </si>
  <si>
    <t>Сведения о начислении и поступлении средств населения</t>
  </si>
  <si>
    <t>ноябрь</t>
  </si>
  <si>
    <t>декабрь</t>
  </si>
  <si>
    <t>начисл.с учетом льгот</t>
  </si>
  <si>
    <t>поступило с учетом льгот</t>
  </si>
  <si>
    <t>январь</t>
  </si>
  <si>
    <t>февраль</t>
  </si>
  <si>
    <t>март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</si>
</sst>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/>
    </xf>
    <xf numFmtId="166" fontId="0" fillId="2" borderId="1" xfId="0" applyNumberForma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E30" sqref="E30"/>
    </sheetView>
  </sheetViews>
  <sheetFormatPr defaultColWidth="9.00390625" defaultRowHeight="12.75"/>
  <cols>
    <col min="2" max="2" width="16.125" style="0" customWidth="1"/>
    <col min="3" max="3" width="13.375" style="0" customWidth="1"/>
    <col min="5" max="5" width="19.125" style="0" customWidth="1"/>
  </cols>
  <sheetData>
    <row r="1" spans="2:3" ht="12.75">
      <c r="B1" s="6" t="s">
        <v>24</v>
      </c>
      <c r="C1" s="7" t="s">
        <v>1</v>
      </c>
    </row>
    <row r="2" spans="2:5" ht="12.75">
      <c r="B2" s="6" t="s">
        <v>28</v>
      </c>
      <c r="C2" s="6"/>
      <c r="D2" s="6"/>
      <c r="E2" s="6"/>
    </row>
    <row r="3" spans="1:5" ht="12.75">
      <c r="A3" s="2"/>
      <c r="B3" s="2" t="s">
        <v>13</v>
      </c>
      <c r="C3" s="2" t="s">
        <v>15</v>
      </c>
      <c r="D3" s="2" t="s">
        <v>21</v>
      </c>
      <c r="E3" s="5" t="s">
        <v>22</v>
      </c>
    </row>
    <row r="4" spans="1:5" ht="12.75" hidden="1">
      <c r="A4" s="2"/>
      <c r="B4" s="2"/>
      <c r="C4" s="2"/>
      <c r="D4" s="2"/>
      <c r="E4" s="5"/>
    </row>
    <row r="5" spans="1:5" ht="12.75">
      <c r="A5" s="2"/>
      <c r="B5" s="8">
        <v>12276</v>
      </c>
      <c r="C5" s="8"/>
      <c r="D5" s="8"/>
      <c r="E5" s="15"/>
    </row>
    <row r="6" spans="1:5" ht="12.75">
      <c r="A6" s="1" t="s">
        <v>33</v>
      </c>
      <c r="B6" s="8">
        <v>10769.47</v>
      </c>
      <c r="C6" s="8">
        <v>10207.07</v>
      </c>
      <c r="D6" s="16">
        <f>C6/B5*100</f>
        <v>83.14654610622352</v>
      </c>
      <c r="E6" s="15"/>
    </row>
    <row r="7" spans="1:5" ht="12.75">
      <c r="A7" s="1" t="s">
        <v>34</v>
      </c>
      <c r="B7" s="8">
        <v>10769.47</v>
      </c>
      <c r="C7" s="8">
        <v>9989.8</v>
      </c>
      <c r="D7" s="16">
        <f aca="true" t="shared" si="0" ref="D7:D17">C7/B6*100</f>
        <v>92.76036796611162</v>
      </c>
      <c r="E7" s="15"/>
    </row>
    <row r="8" spans="1:5" ht="12.75">
      <c r="A8" s="1" t="s">
        <v>35</v>
      </c>
      <c r="B8" s="8">
        <v>10769.47</v>
      </c>
      <c r="C8" s="8">
        <v>12894.7</v>
      </c>
      <c r="D8" s="16">
        <f t="shared" si="0"/>
        <v>119.73384019826419</v>
      </c>
      <c r="E8" s="15"/>
    </row>
    <row r="9" spans="1:5" ht="12.75">
      <c r="A9" s="1" t="s">
        <v>14</v>
      </c>
      <c r="B9" s="8">
        <v>10769.47</v>
      </c>
      <c r="C9" s="8">
        <v>9811.34</v>
      </c>
      <c r="D9" s="16">
        <f t="shared" si="0"/>
        <v>91.10327620579287</v>
      </c>
      <c r="E9" s="15"/>
    </row>
    <row r="10" spans="1:5" ht="12.75">
      <c r="A10" s="2" t="s">
        <v>16</v>
      </c>
      <c r="B10" s="8">
        <v>10769.47</v>
      </c>
      <c r="C10" s="8">
        <v>10675.58</v>
      </c>
      <c r="D10" s="16">
        <f t="shared" si="0"/>
        <v>99.12818365249173</v>
      </c>
      <c r="E10" s="8"/>
    </row>
    <row r="11" spans="1:5" ht="12.75">
      <c r="A11" s="2" t="s">
        <v>17</v>
      </c>
      <c r="B11" s="8">
        <v>10769.47</v>
      </c>
      <c r="C11" s="8">
        <v>8800.72</v>
      </c>
      <c r="D11" s="16">
        <f t="shared" si="0"/>
        <v>81.71915609588957</v>
      </c>
      <c r="E11" s="8"/>
    </row>
    <row r="12" spans="1:5" ht="12.75">
      <c r="A12" s="2" t="s">
        <v>23</v>
      </c>
      <c r="B12" s="8">
        <v>10769.47</v>
      </c>
      <c r="C12" s="8">
        <v>10059.37</v>
      </c>
      <c r="D12" s="16">
        <f t="shared" si="0"/>
        <v>93.4063607587003</v>
      </c>
      <c r="E12" s="8"/>
    </row>
    <row r="13" spans="1:5" ht="12.75">
      <c r="A13" s="2" t="s">
        <v>25</v>
      </c>
      <c r="B13" s="8">
        <v>10769.47</v>
      </c>
      <c r="C13" s="8">
        <v>13361.7</v>
      </c>
      <c r="D13" s="16">
        <f t="shared" si="0"/>
        <v>124.07017244116936</v>
      </c>
      <c r="E13" s="8"/>
    </row>
    <row r="14" spans="1:5" ht="12.75">
      <c r="A14" s="2" t="s">
        <v>26</v>
      </c>
      <c r="B14" s="8">
        <v>10769.47</v>
      </c>
      <c r="C14" s="8">
        <v>8168.7</v>
      </c>
      <c r="D14" s="16">
        <f t="shared" si="0"/>
        <v>75.85052932038438</v>
      </c>
      <c r="E14" s="8"/>
    </row>
    <row r="15" spans="1:5" ht="12.75">
      <c r="A15" s="2" t="s">
        <v>27</v>
      </c>
      <c r="B15" s="8">
        <v>10769.47</v>
      </c>
      <c r="C15" s="8">
        <v>9078.04</v>
      </c>
      <c r="D15" s="16">
        <f t="shared" si="0"/>
        <v>84.29421317855011</v>
      </c>
      <c r="E15" s="8"/>
    </row>
    <row r="16" spans="1:5" ht="12.75">
      <c r="A16" s="2" t="s">
        <v>29</v>
      </c>
      <c r="B16" s="8">
        <v>10769.47</v>
      </c>
      <c r="C16" s="8">
        <v>12975.29</v>
      </c>
      <c r="D16" s="16">
        <f t="shared" si="0"/>
        <v>120.48215928917581</v>
      </c>
      <c r="E16" s="8"/>
    </row>
    <row r="17" spans="1:5" ht="12.75">
      <c r="A17" s="2" t="s">
        <v>30</v>
      </c>
      <c r="B17" s="8">
        <v>10769.47</v>
      </c>
      <c r="C17" s="8">
        <v>12050.23</v>
      </c>
      <c r="D17" s="16">
        <f t="shared" si="0"/>
        <v>111.89250724501763</v>
      </c>
      <c r="E17" s="8"/>
    </row>
    <row r="18" spans="1:5" ht="29.25" customHeight="1">
      <c r="A18" s="20" t="s">
        <v>18</v>
      </c>
      <c r="B18" s="18">
        <f>SUM(B6:B17)</f>
        <v>129233.64</v>
      </c>
      <c r="C18" s="18">
        <f>SUM(C6:C17)</f>
        <v>128072.54</v>
      </c>
      <c r="D18" s="21">
        <f>C18/(B18-B17+B5)*100</f>
        <v>97.95959420888009</v>
      </c>
      <c r="E18" s="18">
        <f>B18-C18</f>
        <v>1161.1000000000058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1" sqref="A1:G1"/>
    </sheetView>
  </sheetViews>
  <sheetFormatPr defaultColWidth="9.00390625" defaultRowHeight="12.75"/>
  <cols>
    <col min="1" max="1" width="13.875" style="0" customWidth="1"/>
    <col min="2" max="2" width="13.25390625" style="0" customWidth="1"/>
    <col min="3" max="3" width="13.125" style="0" customWidth="1"/>
    <col min="4" max="4" width="11.375" style="0" customWidth="1"/>
    <col min="5" max="5" width="0" style="0" hidden="1" customWidth="1"/>
    <col min="6" max="6" width="12.25390625" style="0" customWidth="1"/>
    <col min="8" max="8" width="12.875" style="0" hidden="1" customWidth="1"/>
    <col min="9" max="9" width="11.75390625" style="0" hidden="1" customWidth="1"/>
    <col min="11" max="12" width="0" style="0" hidden="1" customWidth="1"/>
  </cols>
  <sheetData>
    <row r="1" spans="1:7" ht="12.75">
      <c r="A1" s="25" t="s">
        <v>2</v>
      </c>
      <c r="B1" s="26"/>
      <c r="C1" s="26"/>
      <c r="D1" s="26"/>
      <c r="E1" s="26"/>
      <c r="F1" s="26"/>
      <c r="G1" s="26"/>
    </row>
    <row r="2" spans="1:10" ht="12.75">
      <c r="A2" s="22" t="s">
        <v>10</v>
      </c>
      <c r="B2" s="23"/>
      <c r="C2" s="23"/>
      <c r="D2" s="23"/>
      <c r="E2" s="23"/>
      <c r="F2" s="23"/>
      <c r="G2" s="23"/>
      <c r="H2" s="23"/>
      <c r="I2" s="23"/>
      <c r="J2" s="23"/>
    </row>
    <row r="3" spans="1:9" ht="25.5">
      <c r="A3" s="2"/>
      <c r="B3" s="13" t="s">
        <v>31</v>
      </c>
      <c r="C3" s="13" t="s">
        <v>32</v>
      </c>
      <c r="D3" s="14" t="s">
        <v>8</v>
      </c>
      <c r="E3" s="2"/>
      <c r="F3" s="14" t="s">
        <v>9</v>
      </c>
      <c r="G3" s="5" t="s">
        <v>20</v>
      </c>
      <c r="H3" s="10"/>
      <c r="I3" s="3"/>
    </row>
    <row r="4" spans="1:9" ht="9.75" customHeight="1" hidden="1" thickBot="1">
      <c r="A4" s="2"/>
      <c r="B4" s="2"/>
      <c r="C4" s="2"/>
      <c r="D4" s="2"/>
      <c r="E4" s="2"/>
      <c r="F4" s="2"/>
      <c r="G4" s="5"/>
      <c r="H4" s="11"/>
      <c r="I4" s="4"/>
    </row>
    <row r="5" spans="1:7" ht="12.75" hidden="1">
      <c r="A5" s="2"/>
      <c r="B5" s="2"/>
      <c r="C5" s="2"/>
      <c r="D5" s="2"/>
      <c r="E5" s="2"/>
      <c r="F5" s="2"/>
      <c r="G5" s="2"/>
    </row>
    <row r="6" spans="1:9" ht="25.5">
      <c r="A6" s="19" t="s">
        <v>7</v>
      </c>
      <c r="B6" s="18"/>
      <c r="C6" s="18"/>
      <c r="D6" s="18"/>
      <c r="E6" s="18"/>
      <c r="F6" s="18"/>
      <c r="G6" s="18"/>
      <c r="H6" s="12"/>
      <c r="I6" s="2"/>
    </row>
    <row r="7" spans="1:9" ht="12.75">
      <c r="A7" s="2" t="s">
        <v>33</v>
      </c>
      <c r="B7" s="8">
        <v>10769.47</v>
      </c>
      <c r="C7" s="8">
        <v>10207.07</v>
      </c>
      <c r="D7" s="9">
        <v>10769.47</v>
      </c>
      <c r="E7" s="8"/>
      <c r="F7" s="9">
        <f aca="true" t="shared" si="0" ref="F7:F18">D7+E7</f>
        <v>10769.47</v>
      </c>
      <c r="G7" s="9">
        <f aca="true" t="shared" si="1" ref="G7:G18">C7-F7</f>
        <v>-562.3999999999996</v>
      </c>
      <c r="H7" s="12"/>
      <c r="I7" s="2"/>
    </row>
    <row r="8" spans="1:9" ht="12.75">
      <c r="A8" s="2" t="s">
        <v>34</v>
      </c>
      <c r="B8" s="8">
        <v>10769.47</v>
      </c>
      <c r="C8" s="8">
        <v>9989.8</v>
      </c>
      <c r="D8" s="9">
        <v>10769.47</v>
      </c>
      <c r="E8" s="8"/>
      <c r="F8" s="9">
        <f t="shared" si="0"/>
        <v>10769.47</v>
      </c>
      <c r="G8" s="9">
        <f t="shared" si="1"/>
        <v>-779.6700000000001</v>
      </c>
      <c r="H8" s="12"/>
      <c r="I8" s="2"/>
    </row>
    <row r="9" spans="1:9" ht="12.75">
      <c r="A9" s="2" t="s">
        <v>35</v>
      </c>
      <c r="B9" s="8">
        <v>10769.47</v>
      </c>
      <c r="C9" s="8">
        <v>12894.7</v>
      </c>
      <c r="D9" s="9">
        <v>10769.47</v>
      </c>
      <c r="E9" s="8"/>
      <c r="F9" s="9">
        <f t="shared" si="0"/>
        <v>10769.47</v>
      </c>
      <c r="G9" s="9">
        <f t="shared" si="1"/>
        <v>2125.2300000000014</v>
      </c>
      <c r="H9" s="12"/>
      <c r="I9" s="2"/>
    </row>
    <row r="10" spans="1:11" ht="12.75">
      <c r="A10" s="2" t="s">
        <v>14</v>
      </c>
      <c r="B10" s="8">
        <v>10769.47</v>
      </c>
      <c r="C10" s="8">
        <v>9811.34</v>
      </c>
      <c r="D10" s="9">
        <v>10769.47</v>
      </c>
      <c r="E10" s="8"/>
      <c r="F10" s="9">
        <f t="shared" si="0"/>
        <v>10769.47</v>
      </c>
      <c r="G10" s="9">
        <f t="shared" si="1"/>
        <v>-958.1299999999992</v>
      </c>
      <c r="H10" s="12"/>
      <c r="I10" s="2"/>
      <c r="K10">
        <f>1568.05*1.31964</f>
        <v>2069.261502</v>
      </c>
    </row>
    <row r="11" spans="1:9" ht="12.75">
      <c r="A11" s="2" t="s">
        <v>16</v>
      </c>
      <c r="B11" s="8">
        <v>10769.47</v>
      </c>
      <c r="C11" s="8">
        <v>10675.58</v>
      </c>
      <c r="D11" s="9">
        <v>10769.47</v>
      </c>
      <c r="E11" s="8"/>
      <c r="F11" s="9">
        <f t="shared" si="0"/>
        <v>10769.47</v>
      </c>
      <c r="G11" s="9">
        <f t="shared" si="1"/>
        <v>-93.88999999999942</v>
      </c>
      <c r="H11" s="12"/>
      <c r="I11" s="2"/>
    </row>
    <row r="12" spans="1:11" ht="12.75">
      <c r="A12" s="2" t="s">
        <v>17</v>
      </c>
      <c r="B12" s="8">
        <v>10769.47</v>
      </c>
      <c r="C12" s="8">
        <v>8800.72</v>
      </c>
      <c r="D12" s="9">
        <v>10769.47</v>
      </c>
      <c r="E12" s="8"/>
      <c r="F12" s="9">
        <f t="shared" si="0"/>
        <v>10769.47</v>
      </c>
      <c r="G12" s="9">
        <f t="shared" si="1"/>
        <v>-1968.75</v>
      </c>
      <c r="H12" s="12"/>
      <c r="I12" s="2"/>
      <c r="J12" t="s">
        <v>12</v>
      </c>
      <c r="K12">
        <f>1635.55*0.9417</f>
        <v>1540.1974349999998</v>
      </c>
    </row>
    <row r="13" spans="1:9" ht="12.75">
      <c r="A13" s="2" t="s">
        <v>23</v>
      </c>
      <c r="B13" s="8">
        <v>10769.47</v>
      </c>
      <c r="C13" s="8">
        <v>10059.37</v>
      </c>
      <c r="D13" s="9">
        <v>10769.47</v>
      </c>
      <c r="E13" s="8"/>
      <c r="F13" s="9">
        <f t="shared" si="0"/>
        <v>10769.47</v>
      </c>
      <c r="G13" s="9">
        <f t="shared" si="1"/>
        <v>-710.0999999999985</v>
      </c>
      <c r="H13" s="12"/>
      <c r="I13" s="2"/>
    </row>
    <row r="14" spans="1:9" ht="12.75">
      <c r="A14" s="2" t="s">
        <v>25</v>
      </c>
      <c r="B14" s="8">
        <v>10769.47</v>
      </c>
      <c r="C14" s="8">
        <v>13361.7</v>
      </c>
      <c r="D14" s="9">
        <v>10769.47</v>
      </c>
      <c r="E14" s="8"/>
      <c r="F14" s="9">
        <f t="shared" si="0"/>
        <v>10769.47</v>
      </c>
      <c r="G14" s="9">
        <f t="shared" si="1"/>
        <v>2592.2300000000014</v>
      </c>
      <c r="H14" s="12"/>
      <c r="I14" s="2"/>
    </row>
    <row r="15" spans="1:11" ht="12.75">
      <c r="A15" s="2" t="s">
        <v>26</v>
      </c>
      <c r="B15" s="8">
        <v>10769.47</v>
      </c>
      <c r="C15" s="8">
        <v>8168.7</v>
      </c>
      <c r="D15" s="9">
        <v>10769.47</v>
      </c>
      <c r="E15" s="8"/>
      <c r="F15" s="9">
        <f t="shared" si="0"/>
        <v>10769.47</v>
      </c>
      <c r="G15" s="9">
        <f t="shared" si="1"/>
        <v>-2600.7699999999995</v>
      </c>
      <c r="H15" s="12"/>
      <c r="I15" s="2"/>
      <c r="K15">
        <f>1635.55*0.986395</f>
        <v>1613.29834225</v>
      </c>
    </row>
    <row r="16" spans="1:12" ht="12.75">
      <c r="A16" s="2" t="s">
        <v>27</v>
      </c>
      <c r="B16" s="8">
        <v>10769.47</v>
      </c>
      <c r="C16" s="8">
        <v>9078.04</v>
      </c>
      <c r="D16" s="9">
        <v>10769.47</v>
      </c>
      <c r="E16" s="8"/>
      <c r="F16" s="9">
        <f t="shared" si="0"/>
        <v>10769.47</v>
      </c>
      <c r="G16" s="9">
        <f t="shared" si="1"/>
        <v>-1691.4299999999985</v>
      </c>
      <c r="H16" s="12"/>
      <c r="I16" s="2"/>
      <c r="L16">
        <f>33302.39/33761.71</f>
        <v>0.9863952388667517</v>
      </c>
    </row>
    <row r="17" spans="1:9" ht="12.75">
      <c r="A17" s="2" t="s">
        <v>29</v>
      </c>
      <c r="B17" s="8">
        <v>10769.47</v>
      </c>
      <c r="C17" s="8">
        <v>12975.29</v>
      </c>
      <c r="D17" s="9">
        <v>10769.47</v>
      </c>
      <c r="E17" s="8"/>
      <c r="F17" s="9">
        <f t="shared" si="0"/>
        <v>10769.47</v>
      </c>
      <c r="G17" s="9">
        <f t="shared" si="1"/>
        <v>2205.8200000000015</v>
      </c>
      <c r="H17" s="12"/>
      <c r="I17" s="2"/>
    </row>
    <row r="18" spans="1:9" ht="12.75">
      <c r="A18" s="2" t="s">
        <v>30</v>
      </c>
      <c r="B18" s="8">
        <v>10769.47</v>
      </c>
      <c r="C18" s="8">
        <v>12050.23</v>
      </c>
      <c r="D18" s="9">
        <v>10769.47</v>
      </c>
      <c r="E18" s="8"/>
      <c r="F18" s="9">
        <f t="shared" si="0"/>
        <v>10769.47</v>
      </c>
      <c r="G18" s="9">
        <f t="shared" si="1"/>
        <v>1280.7600000000002</v>
      </c>
      <c r="H18" s="12"/>
      <c r="I18" s="2"/>
    </row>
    <row r="19" spans="1:9" ht="30.75" customHeight="1">
      <c r="A19" s="20" t="s">
        <v>18</v>
      </c>
      <c r="B19" s="18">
        <f aca="true" t="shared" si="2" ref="B19:G19">SUM(B6:B18)</f>
        <v>129233.64</v>
      </c>
      <c r="C19" s="18">
        <f t="shared" si="2"/>
        <v>128072.54</v>
      </c>
      <c r="D19" s="18">
        <f t="shared" si="2"/>
        <v>129233.64</v>
      </c>
      <c r="E19" s="18">
        <f t="shared" si="2"/>
        <v>0</v>
      </c>
      <c r="F19" s="18">
        <f t="shared" si="2"/>
        <v>129233.64</v>
      </c>
      <c r="G19" s="18">
        <f t="shared" si="2"/>
        <v>-1161.0999999999904</v>
      </c>
      <c r="H19" s="12"/>
      <c r="I19" s="2"/>
    </row>
  </sheetData>
  <mergeCells count="2">
    <mergeCell ref="A2:J2"/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C32" sqref="C32"/>
    </sheetView>
  </sheetViews>
  <sheetFormatPr defaultColWidth="9.00390625" defaultRowHeight="12.75"/>
  <cols>
    <col min="2" max="2" width="12.125" style="0" customWidth="1"/>
    <col min="3" max="3" width="11.375" style="0" customWidth="1"/>
    <col min="4" max="4" width="10.00390625" style="0" hidden="1" customWidth="1"/>
    <col min="5" max="5" width="9.00390625" style="0" customWidth="1"/>
    <col min="6" max="6" width="12.25390625" style="0" customWidth="1"/>
    <col min="7" max="7" width="17.625" style="0" customWidth="1"/>
    <col min="8" max="8" width="12.875" style="0" hidden="1" customWidth="1"/>
    <col min="9" max="9" width="11.75390625" style="0" hidden="1" customWidth="1"/>
    <col min="11" max="12" width="0" style="0" hidden="1" customWidth="1"/>
  </cols>
  <sheetData>
    <row r="1" spans="2:7" ht="12.75">
      <c r="B1" s="25" t="s">
        <v>2</v>
      </c>
      <c r="C1" s="26"/>
      <c r="D1" s="26"/>
      <c r="E1" s="26"/>
      <c r="F1" s="26"/>
      <c r="G1" s="26"/>
    </row>
    <row r="2" spans="1:7" ht="12.75">
      <c r="A2" s="24" t="s">
        <v>11</v>
      </c>
      <c r="B2" s="23"/>
      <c r="C2" s="23"/>
      <c r="D2" s="23"/>
      <c r="E2" s="23"/>
      <c r="F2" s="23"/>
      <c r="G2" s="23"/>
    </row>
    <row r="3" spans="1:9" ht="12.75">
      <c r="A3" s="2"/>
      <c r="B3" s="13" t="s">
        <v>3</v>
      </c>
      <c r="C3" s="13" t="s">
        <v>4</v>
      </c>
      <c r="D3" s="2"/>
      <c r="E3" s="2" t="s">
        <v>19</v>
      </c>
      <c r="F3" s="2" t="s">
        <v>5</v>
      </c>
      <c r="G3" s="5" t="s">
        <v>6</v>
      </c>
      <c r="H3" s="10"/>
      <c r="I3" s="3"/>
    </row>
    <row r="4" spans="1:9" ht="9.75" customHeight="1" hidden="1" thickBot="1">
      <c r="A4" s="2"/>
      <c r="B4" s="2"/>
      <c r="C4" s="2"/>
      <c r="D4" s="2"/>
      <c r="E4" s="2"/>
      <c r="F4" s="2"/>
      <c r="G4" s="5"/>
      <c r="H4" s="11"/>
      <c r="I4" s="4"/>
    </row>
    <row r="5" spans="1:7" ht="12.75" hidden="1">
      <c r="A5" s="2"/>
      <c r="B5" s="2"/>
      <c r="C5" s="2"/>
      <c r="D5" s="2"/>
      <c r="E5" s="2"/>
      <c r="F5" s="2"/>
      <c r="G5" s="2"/>
    </row>
    <row r="6" spans="1:9" ht="38.25">
      <c r="A6" s="17" t="s">
        <v>7</v>
      </c>
      <c r="B6" s="18"/>
      <c r="C6" s="18"/>
      <c r="D6" s="18"/>
      <c r="E6" s="18"/>
      <c r="F6" s="18"/>
      <c r="G6" s="18">
        <v>-36659.1</v>
      </c>
      <c r="H6" s="12"/>
      <c r="I6" s="2"/>
    </row>
    <row r="7" spans="1:9" ht="12.75">
      <c r="A7" s="8" t="s">
        <v>33</v>
      </c>
      <c r="B7" s="8">
        <v>2232</v>
      </c>
      <c r="C7" s="8">
        <v>527.6</v>
      </c>
      <c r="D7" s="9"/>
      <c r="E7" s="8"/>
      <c r="F7" s="9"/>
      <c r="G7" s="9">
        <f aca="true" t="shared" si="0" ref="G7:G17">C7-F7</f>
        <v>527.6</v>
      </c>
      <c r="H7" s="12"/>
      <c r="I7" s="2"/>
    </row>
    <row r="8" spans="1:9" ht="12.75">
      <c r="A8" s="8" t="s">
        <v>34</v>
      </c>
      <c r="B8" s="8">
        <v>2232</v>
      </c>
      <c r="C8" s="8">
        <v>1635.1</v>
      </c>
      <c r="D8" s="9"/>
      <c r="E8" s="8"/>
      <c r="F8" s="9"/>
      <c r="G8" s="9">
        <f t="shared" si="0"/>
        <v>1635.1</v>
      </c>
      <c r="H8" s="12"/>
      <c r="I8" s="2"/>
    </row>
    <row r="9" spans="1:9" ht="12.75">
      <c r="A9" s="8" t="s">
        <v>35</v>
      </c>
      <c r="B9" s="8">
        <v>2232</v>
      </c>
      <c r="C9" s="8">
        <v>2415.62</v>
      </c>
      <c r="D9" s="9"/>
      <c r="E9" s="8">
        <f>1846.5</f>
        <v>1846.5</v>
      </c>
      <c r="F9" s="9">
        <f>D9+E9</f>
        <v>1846.5</v>
      </c>
      <c r="G9" s="9">
        <f t="shared" si="0"/>
        <v>569.1199999999999</v>
      </c>
      <c r="H9" s="12"/>
      <c r="I9" s="2"/>
    </row>
    <row r="10" spans="1:11" ht="12.75">
      <c r="A10" s="8" t="s">
        <v>14</v>
      </c>
      <c r="B10" s="8">
        <v>2232</v>
      </c>
      <c r="C10" s="8">
        <v>1918.61</v>
      </c>
      <c r="D10" s="9"/>
      <c r="E10" s="8"/>
      <c r="F10" s="9"/>
      <c r="G10" s="9">
        <f t="shared" si="0"/>
        <v>1918.61</v>
      </c>
      <c r="H10" s="12"/>
      <c r="I10" s="2"/>
      <c r="K10">
        <f>1568.05*1.31964</f>
        <v>2069.261502</v>
      </c>
    </row>
    <row r="11" spans="1:9" ht="12.75">
      <c r="A11" s="8" t="s">
        <v>16</v>
      </c>
      <c r="B11" s="8">
        <v>2232</v>
      </c>
      <c r="C11" s="8">
        <v>2096.94</v>
      </c>
      <c r="D11" s="9"/>
      <c r="E11" s="8"/>
      <c r="F11" s="9"/>
      <c r="G11" s="9">
        <f t="shared" si="0"/>
        <v>2096.94</v>
      </c>
      <c r="H11" s="12"/>
      <c r="I11" s="2"/>
    </row>
    <row r="12" spans="1:11" ht="12.75">
      <c r="A12" s="8" t="s">
        <v>17</v>
      </c>
      <c r="B12" s="8">
        <v>2232</v>
      </c>
      <c r="C12" s="8">
        <v>1710.51</v>
      </c>
      <c r="D12" s="9"/>
      <c r="E12" s="8">
        <v>1846.5</v>
      </c>
      <c r="F12" s="9">
        <f>D12+E12</f>
        <v>1846.5</v>
      </c>
      <c r="G12" s="9">
        <f t="shared" si="0"/>
        <v>-135.99</v>
      </c>
      <c r="H12" s="12"/>
      <c r="I12" s="2"/>
      <c r="J12" t="s">
        <v>0</v>
      </c>
      <c r="K12">
        <f>1635.55*0.9417</f>
        <v>1540.1974349999998</v>
      </c>
    </row>
    <row r="13" spans="1:9" ht="12.75">
      <c r="A13" s="8" t="s">
        <v>23</v>
      </c>
      <c r="B13" s="8">
        <v>4464</v>
      </c>
      <c r="C13" s="8">
        <v>2036.69</v>
      </c>
      <c r="D13" s="9"/>
      <c r="E13" s="8"/>
      <c r="F13" s="9"/>
      <c r="G13" s="9">
        <f t="shared" si="0"/>
        <v>2036.69</v>
      </c>
      <c r="H13" s="12"/>
      <c r="I13" s="2"/>
    </row>
    <row r="14" spans="1:9" ht="12.75">
      <c r="A14" s="8" t="s">
        <v>25</v>
      </c>
      <c r="B14" s="8">
        <v>4464</v>
      </c>
      <c r="C14" s="8">
        <v>5168.13</v>
      </c>
      <c r="D14" s="9"/>
      <c r="E14" s="8"/>
      <c r="F14" s="9"/>
      <c r="G14" s="9">
        <f t="shared" si="0"/>
        <v>5168.13</v>
      </c>
      <c r="H14" s="12"/>
      <c r="I14" s="2"/>
    </row>
    <row r="15" spans="1:11" ht="12.75">
      <c r="A15" s="8" t="s">
        <v>26</v>
      </c>
      <c r="B15" s="8">
        <v>4464</v>
      </c>
      <c r="C15" s="8">
        <v>3129.49</v>
      </c>
      <c r="D15" s="9"/>
      <c r="E15" s="8"/>
      <c r="F15" s="9"/>
      <c r="G15" s="9">
        <f t="shared" si="0"/>
        <v>3129.49</v>
      </c>
      <c r="H15" s="12"/>
      <c r="I15" s="2"/>
      <c r="K15">
        <f>1635.55*0.986395</f>
        <v>1613.29834225</v>
      </c>
    </row>
    <row r="16" spans="1:12" ht="12.75">
      <c r="A16" s="8" t="s">
        <v>27</v>
      </c>
      <c r="B16" s="8">
        <v>4464</v>
      </c>
      <c r="C16" s="8">
        <v>4768.34</v>
      </c>
      <c r="D16" s="9"/>
      <c r="E16" s="8">
        <v>18150</v>
      </c>
      <c r="F16" s="9">
        <f>D16+E16</f>
        <v>18150</v>
      </c>
      <c r="G16" s="9">
        <f t="shared" si="0"/>
        <v>-13381.66</v>
      </c>
      <c r="H16" s="12"/>
      <c r="I16" s="2"/>
      <c r="L16">
        <f>33302.39/33761.71</f>
        <v>0.9863952388667517</v>
      </c>
    </row>
    <row r="17" spans="1:9" ht="12.75">
      <c r="A17" s="8" t="s">
        <v>29</v>
      </c>
      <c r="B17" s="8">
        <v>4464</v>
      </c>
      <c r="C17" s="8">
        <v>5130.08</v>
      </c>
      <c r="D17" s="9"/>
      <c r="E17" s="8"/>
      <c r="F17" s="9"/>
      <c r="G17" s="9">
        <f t="shared" si="0"/>
        <v>5130.08</v>
      </c>
      <c r="H17" s="12"/>
      <c r="I17" s="2"/>
    </row>
    <row r="18" spans="1:9" ht="12.75">
      <c r="A18" s="8" t="s">
        <v>30</v>
      </c>
      <c r="B18" s="8">
        <v>4464</v>
      </c>
      <c r="C18" s="8">
        <v>4820.31</v>
      </c>
      <c r="D18" s="9"/>
      <c r="E18" s="8">
        <v>1846.5</v>
      </c>
      <c r="F18" s="9">
        <f>D18+E18</f>
        <v>1846.5</v>
      </c>
      <c r="G18" s="9">
        <f>C18-F18</f>
        <v>2973.8100000000004</v>
      </c>
      <c r="H18" s="12"/>
      <c r="I18" s="2"/>
    </row>
    <row r="19" spans="1:9" ht="26.25" customHeight="1">
      <c r="A19" s="18" t="s">
        <v>18</v>
      </c>
      <c r="B19" s="18">
        <f aca="true" t="shared" si="1" ref="B19:G19">SUM(B6:B18)</f>
        <v>40176</v>
      </c>
      <c r="C19" s="18">
        <f t="shared" si="1"/>
        <v>35357.42</v>
      </c>
      <c r="D19" s="18"/>
      <c r="E19" s="18">
        <f t="shared" si="1"/>
        <v>23689.5</v>
      </c>
      <c r="F19" s="18">
        <f t="shared" si="1"/>
        <v>23689.5</v>
      </c>
      <c r="G19" s="18">
        <f t="shared" si="1"/>
        <v>-24991.180000000004</v>
      </c>
      <c r="H19" s="12"/>
      <c r="I19" s="2"/>
    </row>
  </sheetData>
  <mergeCells count="2">
    <mergeCell ref="B1:G1"/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Vladimir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Glavbuh</cp:lastModifiedBy>
  <cp:lastPrinted>2010-11-25T09:49:58Z</cp:lastPrinted>
  <dcterms:created xsi:type="dcterms:W3CDTF">2005-08-01T12:04:50Z</dcterms:created>
  <dcterms:modified xsi:type="dcterms:W3CDTF">2012-03-06T09:02:18Z</dcterms:modified>
  <cp:category/>
  <cp:version/>
  <cp:contentType/>
  <cp:contentStatus/>
</cp:coreProperties>
</file>