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нач и пост. насел." sheetId="1" r:id="rId1"/>
    <sheet name="содерж." sheetId="2" r:id="rId2"/>
    <sheet name="тек. рем.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<sst xmlns="http://schemas.openxmlformats.org/spreadsheetml/2006/main" count="70" uniqueCount="33">
  <si>
    <t>нач. насел.</t>
  </si>
  <si>
    <t>апрель</t>
  </si>
  <si>
    <t>поступило</t>
  </si>
  <si>
    <t>май</t>
  </si>
  <si>
    <t>июнь</t>
  </si>
  <si>
    <t>итого</t>
  </si>
  <si>
    <t>тек. рем.</t>
  </si>
  <si>
    <t>неоплачено</t>
  </si>
  <si>
    <t>услуг насел.</t>
  </si>
  <si>
    <t>льгот</t>
  </si>
  <si>
    <t>% собир.</t>
  </si>
  <si>
    <t>неоплачено насел.</t>
  </si>
  <si>
    <t>июль</t>
  </si>
  <si>
    <t>август</t>
  </si>
  <si>
    <t>сентябрь</t>
  </si>
  <si>
    <t>октябрь</t>
  </si>
  <si>
    <t>Сведения о начислении и поступлении средств населения</t>
  </si>
  <si>
    <t>ноябрь</t>
  </si>
  <si>
    <t>декабрь</t>
  </si>
  <si>
    <t>январь</t>
  </si>
  <si>
    <t>февраль</t>
  </si>
  <si>
    <t>март</t>
  </si>
  <si>
    <t>декабрь 2010</t>
  </si>
  <si>
    <t>Ломако д. 14,2011 г.</t>
  </si>
  <si>
    <t>Ломако д. 14,2011</t>
  </si>
  <si>
    <t>информация о состоянии лицевого счета,текущий ремонт</t>
  </si>
  <si>
    <t>информация о состоянии лицевого счета по услуге содержание</t>
  </si>
  <si>
    <t>остаток средств</t>
  </si>
  <si>
    <t>начислено</t>
  </si>
  <si>
    <t>итого расходов</t>
  </si>
  <si>
    <t>ост. на начало года</t>
  </si>
  <si>
    <t>расходы содержание</t>
  </si>
  <si>
    <t>итого расходов содержание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</si>
</sst>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166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B28" sqref="B28"/>
    </sheetView>
  </sheetViews>
  <sheetFormatPr defaultColWidth="9.00390625" defaultRowHeight="12.75"/>
  <cols>
    <col min="1" max="1" width="13.375" style="0" customWidth="1"/>
    <col min="2" max="2" width="16.125" style="0" customWidth="1"/>
    <col min="3" max="3" width="13.375" style="0" customWidth="1"/>
    <col min="4" max="4" width="11.625" style="0" customWidth="1"/>
    <col min="5" max="5" width="19.125" style="0" customWidth="1"/>
  </cols>
  <sheetData>
    <row r="1" spans="2:5" ht="12.75">
      <c r="B1" s="5" t="s">
        <v>23</v>
      </c>
      <c r="C1" s="5"/>
      <c r="D1" s="5"/>
      <c r="E1" s="5"/>
    </row>
    <row r="2" spans="2:5" ht="12.75">
      <c r="B2" s="5" t="s">
        <v>16</v>
      </c>
      <c r="C2" s="5"/>
      <c r="D2" s="5"/>
      <c r="E2" s="5"/>
    </row>
    <row r="3" spans="1:5" ht="12.75">
      <c r="A3" s="12"/>
      <c r="B3" s="12" t="s">
        <v>0</v>
      </c>
      <c r="C3" s="12" t="s">
        <v>2</v>
      </c>
      <c r="D3" s="12" t="s">
        <v>10</v>
      </c>
      <c r="E3" s="13" t="s">
        <v>11</v>
      </c>
    </row>
    <row r="4" spans="1:5" ht="12.75" hidden="1">
      <c r="A4" s="1"/>
      <c r="B4" s="1"/>
      <c r="C4" s="1"/>
      <c r="D4" s="1"/>
      <c r="E4" s="3"/>
    </row>
    <row r="5" spans="1:5" ht="12.75">
      <c r="A5" s="32" t="s">
        <v>22</v>
      </c>
      <c r="B5" s="12">
        <v>33316.8</v>
      </c>
      <c r="C5" s="12"/>
      <c r="D5" s="12"/>
      <c r="E5" s="13"/>
    </row>
    <row r="6" spans="1:5" ht="12.75">
      <c r="A6" s="33" t="s">
        <v>19</v>
      </c>
      <c r="B6" s="12">
        <v>29228.11</v>
      </c>
      <c r="C6" s="12">
        <v>19959.51</v>
      </c>
      <c r="D6" s="34">
        <f aca="true" t="shared" si="0" ref="D6:D17">C6/B5*100</f>
        <v>59.90824448926667</v>
      </c>
      <c r="E6" s="13"/>
    </row>
    <row r="7" spans="1:5" ht="12.75">
      <c r="A7" s="33" t="s">
        <v>20</v>
      </c>
      <c r="B7" s="12">
        <v>29228.11</v>
      </c>
      <c r="C7" s="12">
        <v>23526.3</v>
      </c>
      <c r="D7" s="34">
        <f t="shared" si="0"/>
        <v>80.49203318312405</v>
      </c>
      <c r="E7" s="13"/>
    </row>
    <row r="8" spans="1:5" ht="12.75">
      <c r="A8" s="33" t="s">
        <v>21</v>
      </c>
      <c r="B8" s="12">
        <v>29228.11</v>
      </c>
      <c r="C8" s="12">
        <v>33048.27</v>
      </c>
      <c r="D8" s="34">
        <f t="shared" si="0"/>
        <v>113.0701574614301</v>
      </c>
      <c r="E8" s="13"/>
    </row>
    <row r="9" spans="1:5" ht="12.75">
      <c r="A9" s="33" t="s">
        <v>1</v>
      </c>
      <c r="B9" s="12">
        <v>29228.11</v>
      </c>
      <c r="C9" s="12">
        <v>23230.67</v>
      </c>
      <c r="D9" s="34">
        <f t="shared" si="0"/>
        <v>79.48057537760738</v>
      </c>
      <c r="E9" s="12"/>
    </row>
    <row r="10" spans="1:5" ht="12.75">
      <c r="A10" s="12" t="s">
        <v>3</v>
      </c>
      <c r="B10" s="12">
        <v>29228.11</v>
      </c>
      <c r="C10" s="12">
        <v>31171.4</v>
      </c>
      <c r="D10" s="34">
        <f t="shared" si="0"/>
        <v>106.64870222535771</v>
      </c>
      <c r="E10" s="12"/>
    </row>
    <row r="11" spans="1:5" ht="12.75">
      <c r="A11" s="12" t="s">
        <v>4</v>
      </c>
      <c r="B11" s="12">
        <v>28228.11</v>
      </c>
      <c r="C11" s="12">
        <v>38051.51</v>
      </c>
      <c r="D11" s="34">
        <f t="shared" si="0"/>
        <v>130.1880621087029</v>
      </c>
      <c r="E11" s="12"/>
    </row>
    <row r="12" spans="1:5" ht="12.75">
      <c r="A12" s="12" t="s">
        <v>12</v>
      </c>
      <c r="B12" s="19">
        <v>29228.11</v>
      </c>
      <c r="C12" s="19">
        <v>27051.63</v>
      </c>
      <c r="D12" s="34">
        <f t="shared" si="0"/>
        <v>95.83223956545443</v>
      </c>
      <c r="E12" s="12"/>
    </row>
    <row r="13" spans="1:5" ht="12.75">
      <c r="A13" s="12" t="s">
        <v>13</v>
      </c>
      <c r="B13" s="19">
        <v>29228.11</v>
      </c>
      <c r="C13" s="19">
        <v>32666.33</v>
      </c>
      <c r="D13" s="34">
        <f t="shared" si="0"/>
        <v>111.76340173894242</v>
      </c>
      <c r="E13" s="12"/>
    </row>
    <row r="14" spans="1:5" ht="12.75">
      <c r="A14" s="12" t="s">
        <v>14</v>
      </c>
      <c r="B14" s="20">
        <v>29231.97</v>
      </c>
      <c r="C14" s="19">
        <v>27982.7</v>
      </c>
      <c r="D14" s="34">
        <f t="shared" si="0"/>
        <v>95.73899920316435</v>
      </c>
      <c r="E14" s="12"/>
    </row>
    <row r="15" spans="1:5" ht="12.75">
      <c r="A15" s="12" t="s">
        <v>15</v>
      </c>
      <c r="B15" s="20">
        <v>29231.97</v>
      </c>
      <c r="C15" s="19">
        <v>26960.84</v>
      </c>
      <c r="D15" s="34">
        <f t="shared" si="0"/>
        <v>92.23066389299113</v>
      </c>
      <c r="E15" s="12"/>
    </row>
    <row r="16" spans="1:5" ht="12.75">
      <c r="A16" s="12" t="s">
        <v>17</v>
      </c>
      <c r="B16" s="21">
        <v>29231.97</v>
      </c>
      <c r="C16" s="12">
        <v>31727.94</v>
      </c>
      <c r="D16" s="34">
        <f t="shared" si="0"/>
        <v>108.53849398449711</v>
      </c>
      <c r="E16" s="12"/>
    </row>
    <row r="17" spans="1:5" ht="12.75">
      <c r="A17" s="12" t="s">
        <v>18</v>
      </c>
      <c r="B17" s="21">
        <v>29231.97</v>
      </c>
      <c r="C17" s="12">
        <v>35694.92</v>
      </c>
      <c r="D17" s="34">
        <f t="shared" si="0"/>
        <v>122.10918388326203</v>
      </c>
      <c r="E17" s="12"/>
    </row>
    <row r="18" spans="1:5" ht="29.25" customHeight="1">
      <c r="A18" s="22" t="s">
        <v>5</v>
      </c>
      <c r="B18" s="22">
        <f>SUM(B6:B17)</f>
        <v>349752.7599999999</v>
      </c>
      <c r="C18" s="22">
        <f>SUM(C6:C17)</f>
        <v>351072.02</v>
      </c>
      <c r="D18" s="18">
        <f>C18/(B18-B17+B5)*100</f>
        <v>99.2184069533144</v>
      </c>
      <c r="E18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F26" sqref="F26"/>
    </sheetView>
  </sheetViews>
  <sheetFormatPr defaultColWidth="9.00390625" defaultRowHeight="12.75"/>
  <cols>
    <col min="1" max="1" width="10.75390625" style="0" customWidth="1"/>
    <col min="2" max="2" width="13.875" style="0" customWidth="1"/>
    <col min="3" max="3" width="13.75390625" style="0" customWidth="1"/>
    <col min="4" max="4" width="14.125" style="0" customWidth="1"/>
    <col min="5" max="5" width="10.00390625" style="0" hidden="1" customWidth="1"/>
    <col min="6" max="6" width="18.25390625" style="0" customWidth="1"/>
    <col min="7" max="7" width="17.75390625" style="0" customWidth="1"/>
    <col min="8" max="8" width="12.875" style="0" hidden="1" customWidth="1"/>
    <col min="9" max="9" width="11.75390625" style="0" hidden="1" customWidth="1"/>
    <col min="11" max="11" width="0" style="0" hidden="1" customWidth="1"/>
  </cols>
  <sheetData>
    <row r="1" spans="1:7" ht="12.75">
      <c r="A1" s="15" t="s">
        <v>24</v>
      </c>
      <c r="B1" s="16"/>
      <c r="C1" s="16"/>
      <c r="D1" s="16"/>
      <c r="E1" s="16"/>
      <c r="F1" s="16"/>
      <c r="G1" s="16"/>
    </row>
    <row r="2" spans="1:7" ht="12.75">
      <c r="A2" s="10" t="s">
        <v>26</v>
      </c>
      <c r="B2" s="11"/>
      <c r="C2" s="11"/>
      <c r="D2" s="11"/>
      <c r="E2" s="11"/>
      <c r="F2" s="11"/>
      <c r="G2" s="11"/>
    </row>
    <row r="3" spans="1:9" ht="38.25">
      <c r="A3" s="12"/>
      <c r="B3" s="12" t="s">
        <v>28</v>
      </c>
      <c r="C3" s="12" t="s">
        <v>2</v>
      </c>
      <c r="D3" s="24" t="s">
        <v>31</v>
      </c>
      <c r="E3" s="12"/>
      <c r="F3" s="24" t="s">
        <v>32</v>
      </c>
      <c r="G3" s="13" t="s">
        <v>27</v>
      </c>
      <c r="H3" s="3" t="s">
        <v>7</v>
      </c>
      <c r="I3" s="3" t="s">
        <v>7</v>
      </c>
    </row>
    <row r="4" spans="1:9" ht="9.75" customHeight="1" hidden="1">
      <c r="A4" s="1"/>
      <c r="B4" s="1"/>
      <c r="C4" s="1"/>
      <c r="D4" s="1"/>
      <c r="E4" s="1"/>
      <c r="F4" s="1"/>
      <c r="G4" s="3"/>
      <c r="H4" s="3" t="s">
        <v>8</v>
      </c>
      <c r="I4" s="3" t="s">
        <v>9</v>
      </c>
    </row>
    <row r="5" spans="1:9" ht="12.75" hidden="1">
      <c r="A5" s="1"/>
      <c r="B5" s="1"/>
      <c r="C5" s="1"/>
      <c r="D5" s="1"/>
      <c r="E5" s="1"/>
      <c r="F5" s="1"/>
      <c r="G5" s="1"/>
      <c r="H5" s="1"/>
      <c r="I5" s="1"/>
    </row>
    <row r="6" spans="1:9" ht="12.75" hidden="1">
      <c r="A6" s="1"/>
      <c r="B6" s="2"/>
      <c r="C6" s="2"/>
      <c r="D6" s="2"/>
      <c r="E6" s="2"/>
      <c r="F6" s="2"/>
      <c r="G6" s="2"/>
      <c r="H6" s="1"/>
      <c r="I6" s="1"/>
    </row>
    <row r="7" spans="1:11" ht="22.5" customHeight="1">
      <c r="A7" s="14" t="s">
        <v>19</v>
      </c>
      <c r="B7" s="25">
        <v>29228.11</v>
      </c>
      <c r="C7" s="25">
        <v>19959.51</v>
      </c>
      <c r="D7" s="25">
        <v>29228.11</v>
      </c>
      <c r="E7" s="25"/>
      <c r="F7" s="25">
        <f aca="true" t="shared" si="0" ref="F7:F15">D7+E7</f>
        <v>29228.11</v>
      </c>
      <c r="G7" s="25">
        <f aca="true" t="shared" si="1" ref="G7:G18">C7-F7</f>
        <v>-9268.600000000002</v>
      </c>
      <c r="H7" s="1"/>
      <c r="I7" s="1"/>
      <c r="K7">
        <f>4.45/7</f>
        <v>0.6357142857142858</v>
      </c>
    </row>
    <row r="8" spans="1:9" ht="13.5" customHeight="1">
      <c r="A8" s="14" t="s">
        <v>20</v>
      </c>
      <c r="B8" s="25">
        <v>29228.11</v>
      </c>
      <c r="C8" s="25">
        <v>23526.3</v>
      </c>
      <c r="D8" s="25">
        <v>29228.11</v>
      </c>
      <c r="E8" s="25"/>
      <c r="F8" s="25">
        <f t="shared" si="0"/>
        <v>29228.11</v>
      </c>
      <c r="G8" s="25">
        <f t="shared" si="1"/>
        <v>-5701.810000000001</v>
      </c>
      <c r="H8" s="1"/>
      <c r="I8" s="1"/>
    </row>
    <row r="9" spans="1:9" ht="12.75">
      <c r="A9" s="14" t="s">
        <v>21</v>
      </c>
      <c r="B9" s="25">
        <v>29228.11</v>
      </c>
      <c r="C9" s="25">
        <v>33049.27</v>
      </c>
      <c r="D9" s="25">
        <v>29228.11</v>
      </c>
      <c r="E9" s="25"/>
      <c r="F9" s="25">
        <f t="shared" si="0"/>
        <v>29228.11</v>
      </c>
      <c r="G9" s="25">
        <f t="shared" si="1"/>
        <v>3821.159999999996</v>
      </c>
      <c r="H9" s="1"/>
      <c r="I9" s="1"/>
    </row>
    <row r="10" spans="1:9" ht="12.75">
      <c r="A10" s="14" t="s">
        <v>1</v>
      </c>
      <c r="B10" s="25">
        <v>29228.11</v>
      </c>
      <c r="C10" s="25">
        <v>23230.67</v>
      </c>
      <c r="D10" s="25">
        <v>29228.11</v>
      </c>
      <c r="E10" s="25"/>
      <c r="F10" s="25">
        <f t="shared" si="0"/>
        <v>29228.11</v>
      </c>
      <c r="G10" s="25">
        <f t="shared" si="1"/>
        <v>-5997.440000000002</v>
      </c>
      <c r="H10" s="1"/>
      <c r="I10" s="1"/>
    </row>
    <row r="11" spans="1:9" ht="12.75">
      <c r="A11" s="14" t="s">
        <v>3</v>
      </c>
      <c r="B11" s="25">
        <v>29228.11</v>
      </c>
      <c r="C11" s="25">
        <v>31171.4</v>
      </c>
      <c r="D11" s="25">
        <v>29228.11</v>
      </c>
      <c r="E11" s="25"/>
      <c r="F11" s="25">
        <f t="shared" si="0"/>
        <v>29228.11</v>
      </c>
      <c r="G11" s="25">
        <f t="shared" si="1"/>
        <v>1943.2900000000009</v>
      </c>
      <c r="H11" s="1"/>
      <c r="I11" s="1"/>
    </row>
    <row r="12" spans="1:9" ht="12.75">
      <c r="A12" s="14" t="s">
        <v>4</v>
      </c>
      <c r="B12" s="25">
        <v>29228.11</v>
      </c>
      <c r="C12" s="25">
        <v>38051.51</v>
      </c>
      <c r="D12" s="25">
        <v>29228.11</v>
      </c>
      <c r="E12" s="25"/>
      <c r="F12" s="25">
        <f t="shared" si="0"/>
        <v>29228.11</v>
      </c>
      <c r="G12" s="25">
        <f t="shared" si="1"/>
        <v>8823.400000000001</v>
      </c>
      <c r="H12" s="1"/>
      <c r="I12" s="1"/>
    </row>
    <row r="13" spans="1:9" ht="12.75">
      <c r="A13" s="14" t="s">
        <v>12</v>
      </c>
      <c r="B13" s="25">
        <v>29228.11</v>
      </c>
      <c r="C13" s="25">
        <v>27051.63</v>
      </c>
      <c r="D13" s="25">
        <v>29228.11</v>
      </c>
      <c r="E13" s="25"/>
      <c r="F13" s="25">
        <f t="shared" si="0"/>
        <v>29228.11</v>
      </c>
      <c r="G13" s="25">
        <f t="shared" si="1"/>
        <v>-2176.4799999999996</v>
      </c>
      <c r="H13" s="1"/>
      <c r="I13" s="1"/>
    </row>
    <row r="14" spans="1:9" ht="12.75">
      <c r="A14" s="14" t="s">
        <v>13</v>
      </c>
      <c r="B14" s="25">
        <v>29228.11</v>
      </c>
      <c r="C14" s="25">
        <v>32666.33</v>
      </c>
      <c r="D14" s="25">
        <v>29228.11</v>
      </c>
      <c r="E14" s="25"/>
      <c r="F14" s="25">
        <f t="shared" si="0"/>
        <v>29228.11</v>
      </c>
      <c r="G14" s="25">
        <f t="shared" si="1"/>
        <v>3438.220000000001</v>
      </c>
      <c r="H14" s="1"/>
      <c r="I14" s="1"/>
    </row>
    <row r="15" spans="1:9" ht="12.75">
      <c r="A15" s="14" t="s">
        <v>14</v>
      </c>
      <c r="B15" s="26">
        <v>29231.97</v>
      </c>
      <c r="C15" s="25">
        <v>27982.7</v>
      </c>
      <c r="D15" s="25">
        <v>29231.97</v>
      </c>
      <c r="E15" s="26"/>
      <c r="F15" s="25">
        <f t="shared" si="0"/>
        <v>29231.97</v>
      </c>
      <c r="G15" s="25">
        <f t="shared" si="1"/>
        <v>-1249.2700000000004</v>
      </c>
      <c r="H15" s="4"/>
      <c r="I15" s="4"/>
    </row>
    <row r="16" spans="1:9" ht="12.75">
      <c r="A16" s="14" t="s">
        <v>15</v>
      </c>
      <c r="B16" s="26">
        <v>29231.97</v>
      </c>
      <c r="C16" s="25">
        <v>26960.84</v>
      </c>
      <c r="D16" s="25">
        <v>29231.97</v>
      </c>
      <c r="E16" s="26"/>
      <c r="F16" s="25">
        <f>D16+E16</f>
        <v>29231.97</v>
      </c>
      <c r="G16" s="25">
        <f t="shared" si="1"/>
        <v>-2271.130000000001</v>
      </c>
      <c r="H16" s="4"/>
      <c r="I16" s="4"/>
    </row>
    <row r="17" spans="1:9" ht="12.75">
      <c r="A17" s="14" t="s">
        <v>17</v>
      </c>
      <c r="B17" s="27">
        <v>29231.97</v>
      </c>
      <c r="C17" s="14">
        <v>31727.94</v>
      </c>
      <c r="D17" s="25">
        <v>29231.97</v>
      </c>
      <c r="E17" s="27"/>
      <c r="F17" s="25">
        <f>D17+E17</f>
        <v>29231.97</v>
      </c>
      <c r="G17" s="25">
        <f t="shared" si="1"/>
        <v>2495.9699999999975</v>
      </c>
      <c r="H17" s="4"/>
      <c r="I17" s="4"/>
    </row>
    <row r="18" spans="1:9" ht="12.75">
      <c r="A18" s="14" t="s">
        <v>18</v>
      </c>
      <c r="B18" s="27">
        <v>29231.97</v>
      </c>
      <c r="C18" s="14">
        <v>35694.92</v>
      </c>
      <c r="D18" s="25">
        <v>29231.97</v>
      </c>
      <c r="E18" s="27"/>
      <c r="F18" s="25">
        <f>D18+E18</f>
        <v>29231.97</v>
      </c>
      <c r="G18" s="25">
        <f t="shared" si="1"/>
        <v>6462.949999999997</v>
      </c>
      <c r="H18" s="4"/>
      <c r="I18" s="4"/>
    </row>
    <row r="19" spans="1:9" ht="35.25" customHeight="1">
      <c r="A19" s="28" t="s">
        <v>5</v>
      </c>
      <c r="B19" s="29">
        <f aca="true" t="shared" si="2" ref="B19:G19">SUM(B6:B18)</f>
        <v>350752.7599999999</v>
      </c>
      <c r="C19" s="29">
        <f t="shared" si="2"/>
        <v>351073.02</v>
      </c>
      <c r="D19" s="29">
        <f t="shared" si="2"/>
        <v>350752.7599999999</v>
      </c>
      <c r="E19" s="29"/>
      <c r="F19" s="29">
        <f t="shared" si="2"/>
        <v>350752.7599999999</v>
      </c>
      <c r="G19" s="29">
        <f t="shared" si="2"/>
        <v>320.2599999999875</v>
      </c>
      <c r="H19" s="1"/>
      <c r="I19" s="8"/>
    </row>
    <row r="20" spans="1:8" ht="12.75">
      <c r="A20" s="6"/>
      <c r="B20" s="6"/>
      <c r="C20" s="6"/>
      <c r="D20" s="7"/>
      <c r="E20" s="6"/>
      <c r="F20" s="6"/>
      <c r="G20" s="6"/>
      <c r="H20" s="6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2" sqref="A2:K2"/>
    </sheetView>
  </sheetViews>
  <sheetFormatPr defaultColWidth="9.00390625" defaultRowHeight="12.75"/>
  <cols>
    <col min="1" max="1" width="17.125" style="0" customWidth="1"/>
    <col min="2" max="2" width="13.00390625" style="0" customWidth="1"/>
    <col min="3" max="3" width="10.75390625" style="0" customWidth="1"/>
    <col min="4" max="4" width="10.00390625" style="0" hidden="1" customWidth="1"/>
    <col min="5" max="5" width="13.00390625" style="0" customWidth="1"/>
    <col min="6" max="7" width="15.25390625" style="0" customWidth="1"/>
    <col min="8" max="9" width="10.375" style="0" hidden="1" customWidth="1"/>
    <col min="10" max="10" width="12.875" style="0" hidden="1" customWidth="1"/>
    <col min="11" max="11" width="11.75390625" style="0" hidden="1" customWidth="1"/>
    <col min="13" max="13" width="0" style="0" hidden="1" customWidth="1"/>
  </cols>
  <sheetData>
    <row r="1" spans="1:11" ht="12.75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30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.5" customHeight="1">
      <c r="A3" s="12"/>
      <c r="B3" s="12" t="s">
        <v>28</v>
      </c>
      <c r="C3" s="12" t="s">
        <v>2</v>
      </c>
      <c r="D3" s="12"/>
      <c r="E3" s="12" t="s">
        <v>6</v>
      </c>
      <c r="F3" s="12" t="s">
        <v>29</v>
      </c>
      <c r="G3" s="13" t="s">
        <v>27</v>
      </c>
      <c r="H3" s="3"/>
      <c r="I3" s="3"/>
      <c r="J3" s="3" t="s">
        <v>7</v>
      </c>
      <c r="K3" s="3" t="s">
        <v>7</v>
      </c>
    </row>
    <row r="4" spans="1:11" ht="9.75" customHeight="1" hidden="1">
      <c r="A4" s="1"/>
      <c r="B4" s="1"/>
      <c r="C4" s="1"/>
      <c r="D4" s="1"/>
      <c r="E4" s="1"/>
      <c r="F4" s="1"/>
      <c r="G4" s="3"/>
      <c r="H4" s="3"/>
      <c r="I4" s="3"/>
      <c r="J4" s="3" t="s">
        <v>8</v>
      </c>
      <c r="K4" s="3" t="s">
        <v>9</v>
      </c>
    </row>
    <row r="5" spans="1:11" ht="12.75" hidden="1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5.5">
      <c r="A6" s="17" t="s">
        <v>30</v>
      </c>
      <c r="B6" s="18"/>
      <c r="C6" s="18"/>
      <c r="D6" s="18"/>
      <c r="E6" s="18"/>
      <c r="F6" s="18"/>
      <c r="G6" s="18">
        <v>10745.65</v>
      </c>
      <c r="H6" s="2"/>
      <c r="I6" s="2"/>
      <c r="J6" s="1"/>
      <c r="K6" s="1"/>
    </row>
    <row r="7" spans="1:13" ht="12.75">
      <c r="A7" s="12" t="s">
        <v>19</v>
      </c>
      <c r="B7" s="19">
        <v>6057.6</v>
      </c>
      <c r="C7" s="19">
        <v>1439.2</v>
      </c>
      <c r="D7" s="19"/>
      <c r="E7" s="19">
        <v>4164.59</v>
      </c>
      <c r="F7" s="19">
        <f aca="true" t="shared" si="0" ref="F7:F15">D7+E7</f>
        <v>4164.59</v>
      </c>
      <c r="G7" s="19">
        <f aca="true" t="shared" si="1" ref="G7:G18">C7-F7</f>
        <v>-2725.3900000000003</v>
      </c>
      <c r="H7" s="8"/>
      <c r="I7" s="8"/>
      <c r="J7" s="1"/>
      <c r="K7" s="1"/>
      <c r="M7">
        <f>4.45/7</f>
        <v>0.6357142857142858</v>
      </c>
    </row>
    <row r="8" spans="1:11" ht="13.5" customHeight="1">
      <c r="A8" s="12" t="s">
        <v>20</v>
      </c>
      <c r="B8" s="19">
        <v>6057.6</v>
      </c>
      <c r="C8" s="19">
        <v>4061.77</v>
      </c>
      <c r="D8" s="19"/>
      <c r="E8" s="19">
        <v>1586.76</v>
      </c>
      <c r="F8" s="19">
        <f t="shared" si="0"/>
        <v>1586.76</v>
      </c>
      <c r="G8" s="19">
        <f t="shared" si="1"/>
        <v>2475.01</v>
      </c>
      <c r="H8" s="8"/>
      <c r="I8" s="8"/>
      <c r="J8" s="1"/>
      <c r="K8" s="1"/>
    </row>
    <row r="9" spans="1:11" ht="12.75">
      <c r="A9" s="12" t="s">
        <v>21</v>
      </c>
      <c r="B9" s="19">
        <v>6057.6</v>
      </c>
      <c r="C9" s="19">
        <v>6809.27</v>
      </c>
      <c r="D9" s="19"/>
      <c r="E9" s="19">
        <f>3693</f>
        <v>3693</v>
      </c>
      <c r="F9" s="19">
        <f t="shared" si="0"/>
        <v>3693</v>
      </c>
      <c r="G9" s="19">
        <f t="shared" si="1"/>
        <v>3116.2700000000004</v>
      </c>
      <c r="H9" s="8"/>
      <c r="I9" s="8"/>
      <c r="J9" s="1"/>
      <c r="K9" s="1"/>
    </row>
    <row r="10" spans="1:11" ht="12.75">
      <c r="A10" s="12" t="s">
        <v>1</v>
      </c>
      <c r="B10" s="19">
        <v>6057.6</v>
      </c>
      <c r="C10" s="19">
        <v>4967.72</v>
      </c>
      <c r="D10" s="19"/>
      <c r="E10" s="19"/>
      <c r="F10" s="19">
        <f t="shared" si="0"/>
        <v>0</v>
      </c>
      <c r="G10" s="19">
        <f t="shared" si="1"/>
        <v>4967.72</v>
      </c>
      <c r="H10" s="8"/>
      <c r="I10" s="8"/>
      <c r="J10" s="1"/>
      <c r="K10" s="1"/>
    </row>
    <row r="11" spans="1:11" ht="12.75">
      <c r="A11" s="12" t="s">
        <v>3</v>
      </c>
      <c r="B11" s="19">
        <v>6057.6</v>
      </c>
      <c r="C11" s="19">
        <v>6504.9</v>
      </c>
      <c r="D11" s="19"/>
      <c r="E11" s="19">
        <f>2816.54</f>
        <v>2816.54</v>
      </c>
      <c r="F11" s="19">
        <f t="shared" si="0"/>
        <v>2816.54</v>
      </c>
      <c r="G11" s="19">
        <f t="shared" si="1"/>
        <v>3688.3599999999997</v>
      </c>
      <c r="H11" s="8"/>
      <c r="I11" s="8"/>
      <c r="J11" s="1"/>
      <c r="K11" s="1"/>
    </row>
    <row r="12" spans="1:11" ht="12.75">
      <c r="A12" s="12" t="s">
        <v>4</v>
      </c>
      <c r="B12" s="19">
        <v>6057.6</v>
      </c>
      <c r="C12" s="19">
        <v>7238.68</v>
      </c>
      <c r="D12" s="19"/>
      <c r="E12" s="19">
        <f>3693+1808.43+8300+31596.21+41875</f>
        <v>87272.64</v>
      </c>
      <c r="F12" s="19">
        <f t="shared" si="0"/>
        <v>87272.64</v>
      </c>
      <c r="G12" s="19">
        <f t="shared" si="1"/>
        <v>-80033.95999999999</v>
      </c>
      <c r="H12" s="8"/>
      <c r="I12" s="8"/>
      <c r="J12" s="1"/>
      <c r="K12" s="1"/>
    </row>
    <row r="13" spans="1:11" ht="12.75">
      <c r="A13" s="12" t="s">
        <v>12</v>
      </c>
      <c r="B13" s="19">
        <v>6057.6</v>
      </c>
      <c r="C13" s="19">
        <v>5027.97</v>
      </c>
      <c r="D13" s="19"/>
      <c r="E13" s="19"/>
      <c r="F13" s="19">
        <f t="shared" si="0"/>
        <v>0</v>
      </c>
      <c r="G13" s="19">
        <f t="shared" si="1"/>
        <v>5027.97</v>
      </c>
      <c r="H13" s="8"/>
      <c r="I13" s="8"/>
      <c r="J13" s="1"/>
      <c r="K13" s="1"/>
    </row>
    <row r="14" spans="1:11" ht="12.75">
      <c r="A14" s="12" t="s">
        <v>13</v>
      </c>
      <c r="B14" s="19">
        <v>18172.8</v>
      </c>
      <c r="C14" s="19">
        <v>9270.65</v>
      </c>
      <c r="D14" s="19"/>
      <c r="E14" s="19"/>
      <c r="F14" s="19">
        <f t="shared" si="0"/>
        <v>0</v>
      </c>
      <c r="G14" s="19">
        <f t="shared" si="1"/>
        <v>9270.65</v>
      </c>
      <c r="H14" s="8"/>
      <c r="I14" s="8"/>
      <c r="J14" s="1"/>
      <c r="K14" s="1"/>
    </row>
    <row r="15" spans="1:11" ht="12.75">
      <c r="A15" s="12" t="s">
        <v>14</v>
      </c>
      <c r="B15" s="20">
        <v>12110.8</v>
      </c>
      <c r="C15" s="19">
        <v>14554.52</v>
      </c>
      <c r="D15" s="19"/>
      <c r="E15" s="20">
        <v>3693</v>
      </c>
      <c r="F15" s="19">
        <f t="shared" si="0"/>
        <v>3693</v>
      </c>
      <c r="G15" s="19">
        <f t="shared" si="1"/>
        <v>10861.52</v>
      </c>
      <c r="H15" s="9"/>
      <c r="I15" s="9"/>
      <c r="J15" s="4"/>
      <c r="K15" s="4"/>
    </row>
    <row r="16" spans="1:11" ht="12.75">
      <c r="A16" s="12" t="s">
        <v>15</v>
      </c>
      <c r="B16" s="20">
        <v>12116.8</v>
      </c>
      <c r="C16" s="19">
        <v>13315.57</v>
      </c>
      <c r="D16" s="19"/>
      <c r="E16" s="20"/>
      <c r="F16" s="19"/>
      <c r="G16" s="19">
        <f t="shared" si="1"/>
        <v>13315.57</v>
      </c>
      <c r="H16" s="9"/>
      <c r="I16" s="9"/>
      <c r="J16" s="4"/>
      <c r="K16" s="4"/>
    </row>
    <row r="17" spans="1:11" ht="12.75">
      <c r="A17" s="12" t="s">
        <v>17</v>
      </c>
      <c r="B17" s="21">
        <v>12116.8</v>
      </c>
      <c r="C17" s="12">
        <v>12116.8</v>
      </c>
      <c r="D17" s="19"/>
      <c r="E17" s="21"/>
      <c r="F17" s="19"/>
      <c r="G17" s="19">
        <f t="shared" si="1"/>
        <v>12116.8</v>
      </c>
      <c r="H17" s="9"/>
      <c r="I17" s="9"/>
      <c r="J17" s="4"/>
      <c r="K17" s="4"/>
    </row>
    <row r="18" spans="1:11" ht="12.75">
      <c r="A18" s="12" t="s">
        <v>18</v>
      </c>
      <c r="B18" s="21">
        <v>12116.8</v>
      </c>
      <c r="C18" s="12">
        <v>14865.33</v>
      </c>
      <c r="D18" s="19"/>
      <c r="E18" s="21">
        <v>3693</v>
      </c>
      <c r="F18" s="19">
        <v>3693</v>
      </c>
      <c r="G18" s="19">
        <f t="shared" si="1"/>
        <v>11172.33</v>
      </c>
      <c r="H18" s="9"/>
      <c r="I18" s="9"/>
      <c r="J18" s="4"/>
      <c r="K18" s="4"/>
    </row>
    <row r="19" spans="1:11" ht="43.5" customHeight="1">
      <c r="A19" s="22" t="s">
        <v>5</v>
      </c>
      <c r="B19" s="23">
        <f>SUM(B6:B18)</f>
        <v>109037.20000000001</v>
      </c>
      <c r="C19" s="23">
        <f>SUM(C6:C18)</f>
        <v>100172.38</v>
      </c>
      <c r="D19" s="23"/>
      <c r="E19" s="23">
        <f>SUM(E7:E18)</f>
        <v>106919.53</v>
      </c>
      <c r="F19" s="23">
        <f>SUM(F6:F18)</f>
        <v>106919.53</v>
      </c>
      <c r="G19" s="23">
        <f>SUM(G6:G18)</f>
        <v>3998.5000000000127</v>
      </c>
      <c r="H19" s="8"/>
      <c r="I19" s="8"/>
      <c r="J19" s="1"/>
      <c r="K19" s="8"/>
    </row>
    <row r="20" spans="1:10" ht="12.75">
      <c r="A20" s="6"/>
      <c r="B20" s="6"/>
      <c r="C20" s="6"/>
      <c r="D20" s="7"/>
      <c r="E20" s="6"/>
      <c r="F20" s="6"/>
      <c r="G20" s="6"/>
      <c r="H20" s="6"/>
      <c r="I20" s="6"/>
      <c r="J20" s="6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2012-02-29T19:30:19Z</cp:lastPrinted>
  <dcterms:created xsi:type="dcterms:W3CDTF">2005-08-01T12:04:50Z</dcterms:created>
  <dcterms:modified xsi:type="dcterms:W3CDTF">2012-03-06T11:14:20Z</dcterms:modified>
  <cp:category/>
  <cp:version/>
  <cp:contentType/>
  <cp:contentStatus/>
</cp:coreProperties>
</file>