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<sst xmlns="http://schemas.openxmlformats.org/spreadsheetml/2006/main" count="85" uniqueCount="61">
  <si>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</si>
  <si>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</si>
  <si>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</si>
  <si>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</si>
  <si>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</si>
  <si>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</si>
  <si>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</si>
  <si>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</si>
  <si>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</si>
  <si>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</si>
  <si>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</si>
  <si>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</si>
  <si>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</si>
  <si>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</si>
  <si>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</si>
  <si>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</si>
  <si>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</si>
  <si>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</si>
  <si>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</si>
  <si>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</si>
  <si>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</si>
  <si>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</si>
  <si>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</si>
  <si>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</si>
  <si>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</si>
  <si>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</si>
  <si>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</si>
  <si>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</si>
  <si>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ул.Ленина д.12</t>
  </si>
  <si>
    <t>Ленина д. 12,2013 г.</t>
  </si>
  <si>
    <t>горячее водоснабжение на ОДН</t>
  </si>
  <si>
    <t>электроэнергия на ОДН</t>
  </si>
  <si>
    <t>холодное водоснабжение на ОДН</t>
  </si>
  <si>
    <t>шт.</t>
  </si>
  <si>
    <t>Ремонт водосточной системы</t>
  </si>
  <si>
    <t>Промывка системы отопления</t>
  </si>
  <si>
    <t>м3</t>
  </si>
  <si>
    <t>ед. изм.</t>
  </si>
  <si>
    <t>Смена шаровых кранов диаметр  20 мм</t>
  </si>
  <si>
    <t>Ремонт системы электроснабжения</t>
  </si>
  <si>
    <t>объём потребления</t>
  </si>
  <si>
    <t>1348 м3</t>
  </si>
  <si>
    <t>927 м3</t>
  </si>
  <si>
    <t>2226 м3</t>
  </si>
  <si>
    <t>331гкал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</si>
  <si>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</si>
  <si>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</si>
  <si>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</si>
  <si>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</si>
  <si>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</si>
  <si>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ул. Ленина д. 12,2013 г.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</si>
  <si>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</si>
  <si>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</si>
  <si>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</si>
  <si>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>2013 г</t>
  </si>
  <si>
    <t xml:space="preserve">задолженность </t>
  </si>
  <si>
    <t xml:space="preserve">электроэнергия </t>
  </si>
  <si>
    <t>тариф по текущему ремонту - 10,00</t>
  </si>
  <si>
    <t>тариф по услуге содержание - 12,00</t>
  </si>
  <si>
    <t>Общая площадь помещений- 1790,3 м2</t>
  </si>
  <si>
    <t xml:space="preserve">тариф по кап. ремонту - 1,00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</si>
</sst>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6"/>
  <sheetViews>
    <sheetView tabSelected="1" workbookViewId="0" topLeftCell="A1">
      <selection activeCell="E35" sqref="E27:E3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5" t="s">
        <v>29</v>
      </c>
      <c r="B1" s="66"/>
      <c r="C1" s="66"/>
      <c r="D1" s="66"/>
      <c r="E1" s="66"/>
      <c r="F1" s="66"/>
    </row>
    <row r="2" spans="1:9" ht="12.75">
      <c r="A2" s="82"/>
      <c r="B2" s="66"/>
      <c r="C2" s="66"/>
      <c r="D2" s="66"/>
      <c r="E2" s="66"/>
      <c r="F2" s="66"/>
      <c r="G2" s="77"/>
      <c r="H2" s="77"/>
      <c r="I2" s="77"/>
    </row>
    <row r="3" spans="1:9" ht="12.75">
      <c r="A3" s="78" t="s">
        <v>59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80" t="s">
        <v>58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0" t="s">
        <v>57</v>
      </c>
      <c r="B5" s="80"/>
      <c r="C5" s="80"/>
      <c r="D5" s="80"/>
      <c r="E5" s="80"/>
      <c r="F5" s="80"/>
      <c r="G5" s="80"/>
      <c r="H5" s="80"/>
      <c r="I5" s="80"/>
    </row>
    <row r="6" spans="1:9" ht="12.75">
      <c r="A6" s="81" t="s">
        <v>60</v>
      </c>
      <c r="B6" s="81"/>
      <c r="C6" s="81"/>
      <c r="D6" s="81"/>
      <c r="E6" s="81"/>
      <c r="F6" s="81"/>
      <c r="G6" s="81"/>
      <c r="H6" s="81"/>
      <c r="I6" s="81"/>
    </row>
    <row r="7" spans="1:9" ht="12.75">
      <c r="A7" s="80"/>
      <c r="B7" s="80"/>
      <c r="C7" s="80"/>
      <c r="D7" s="80"/>
      <c r="E7" s="80"/>
      <c r="F7" s="80"/>
      <c r="G7" s="80"/>
      <c r="H7" s="80"/>
      <c r="I7" s="80"/>
    </row>
    <row r="8" spans="1:9" ht="12.75" hidden="1">
      <c r="A8" s="67"/>
      <c r="B8" s="67"/>
      <c r="C8" s="67"/>
      <c r="D8" s="67"/>
      <c r="E8" s="67"/>
      <c r="F8" s="67"/>
      <c r="G8" s="67"/>
      <c r="H8" s="67"/>
      <c r="I8" s="67"/>
    </row>
    <row r="9" spans="1:9" ht="12.75" hidden="1">
      <c r="A9" s="64"/>
      <c r="B9" s="64"/>
      <c r="C9" s="64"/>
      <c r="D9" s="64"/>
      <c r="E9" s="64"/>
      <c r="F9" s="64"/>
      <c r="G9" s="64"/>
      <c r="H9" s="64"/>
      <c r="I9" s="64"/>
    </row>
    <row r="10" spans="1:6" ht="39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14</v>
      </c>
    </row>
    <row r="11" spans="1:6" ht="12.75" hidden="1">
      <c r="A11" s="1"/>
      <c r="B11" s="1"/>
      <c r="C11" s="1"/>
      <c r="D11" s="1"/>
      <c r="E11" s="1"/>
      <c r="F11" s="1"/>
    </row>
    <row r="12" spans="1:6" ht="12.75" hidden="1">
      <c r="A12" s="1"/>
      <c r="B12" s="1"/>
      <c r="C12" s="1"/>
      <c r="D12" s="1"/>
      <c r="E12" s="1"/>
      <c r="F12" s="1"/>
    </row>
    <row r="13" spans="1:6" ht="12.75" hidden="1">
      <c r="A13" s="1"/>
      <c r="B13" s="1"/>
      <c r="C13" s="1"/>
      <c r="D13" s="1"/>
      <c r="E13" s="1"/>
      <c r="F13" s="1"/>
    </row>
    <row r="14" spans="1:6" ht="12.75" hidden="1">
      <c r="A14" s="1"/>
      <c r="B14" s="1"/>
      <c r="C14" s="1"/>
      <c r="D14" s="1"/>
      <c r="E14" s="1"/>
      <c r="F14" s="1"/>
    </row>
    <row r="15" spans="1:6" ht="45" customHeight="1">
      <c r="A15" s="37" t="s">
        <v>27</v>
      </c>
      <c r="B15" s="38">
        <v>-28791.87</v>
      </c>
      <c r="C15" s="39">
        <f>226756.8+22253</f>
        <v>249009.8</v>
      </c>
      <c r="D15" s="39">
        <f>210424+11554.12</f>
        <v>221978.12</v>
      </c>
      <c r="E15" s="39">
        <v>249009.8</v>
      </c>
      <c r="F15" s="39">
        <f>B15+D15-E15</f>
        <v>-55823.54999999999</v>
      </c>
    </row>
    <row r="16" spans="1:6" ht="74.25" customHeight="1" hidden="1">
      <c r="A16" s="5"/>
      <c r="B16" s="17"/>
      <c r="C16" s="6"/>
      <c r="D16" s="6"/>
      <c r="E16" s="6"/>
      <c r="F16" s="6"/>
    </row>
    <row r="17" spans="1:6" ht="56.25" customHeight="1" hidden="1">
      <c r="A17" s="5"/>
      <c r="B17" s="17"/>
      <c r="C17" s="6"/>
      <c r="D17" s="6"/>
      <c r="E17" s="6"/>
      <c r="F17" s="6"/>
    </row>
    <row r="18" spans="1:6" ht="32.25" customHeight="1" hidden="1">
      <c r="A18" s="5"/>
      <c r="B18" s="17"/>
      <c r="C18" s="6"/>
      <c r="D18" s="6"/>
      <c r="E18" s="6"/>
      <c r="F18" s="6"/>
    </row>
    <row r="19" spans="1:6" ht="29.25" customHeight="1" hidden="1">
      <c r="A19" s="5"/>
      <c r="B19" s="17"/>
      <c r="C19" s="6"/>
      <c r="D19" s="6"/>
      <c r="E19" s="6"/>
      <c r="F19" s="6"/>
    </row>
    <row r="20" spans="1:6" ht="51" customHeight="1" hidden="1">
      <c r="A20" s="5"/>
      <c r="B20" s="17"/>
      <c r="C20" s="6"/>
      <c r="D20" s="6"/>
      <c r="E20" s="6"/>
      <c r="F20" s="6"/>
    </row>
    <row r="21" spans="1:6" ht="12.75" hidden="1">
      <c r="A21" s="5"/>
      <c r="B21" s="17"/>
      <c r="C21" s="6"/>
      <c r="D21" s="6"/>
      <c r="E21" s="6"/>
      <c r="F21" s="6"/>
    </row>
    <row r="22" spans="1:6" ht="12.75" hidden="1">
      <c r="A22" s="5"/>
      <c r="B22" s="17"/>
      <c r="C22" s="6"/>
      <c r="D22" s="6"/>
      <c r="E22" s="6"/>
      <c r="F22" s="6"/>
    </row>
    <row r="23" spans="1:9" ht="33" customHeight="1" hidden="1">
      <c r="A23" s="5"/>
      <c r="B23" s="17"/>
      <c r="C23" s="6"/>
      <c r="D23" s="6"/>
      <c r="E23" s="6"/>
      <c r="F23" s="6"/>
      <c r="H23" s="28"/>
      <c r="I23" s="28"/>
    </row>
    <row r="24" spans="1:6" ht="59.25" customHeight="1">
      <c r="A24" s="34" t="s">
        <v>15</v>
      </c>
      <c r="B24" s="35">
        <v>-61244.32</v>
      </c>
      <c r="C24" s="36">
        <f>190211.4+25913.56</f>
        <v>216124.96</v>
      </c>
      <c r="D24" s="36">
        <f>158833.4+13454.79</f>
        <v>172288.19</v>
      </c>
      <c r="E24" s="36">
        <f>55829</f>
        <v>55829</v>
      </c>
      <c r="F24" s="36">
        <f>B24+D24-E24</f>
        <v>55214.869999999995</v>
      </c>
    </row>
    <row r="25" spans="1:6" ht="50.25" customHeight="1">
      <c r="A25" s="34" t="s">
        <v>16</v>
      </c>
      <c r="B25" s="35">
        <v>18014.85</v>
      </c>
      <c r="C25" s="36">
        <v>10002.4</v>
      </c>
      <c r="D25" s="36">
        <v>6780.14</v>
      </c>
      <c r="E25" s="36"/>
      <c r="F25" s="36">
        <f>B25+D25-E25</f>
        <v>24794.989999999998</v>
      </c>
    </row>
    <row r="26" spans="1:6" ht="36.75" customHeight="1">
      <c r="A26" s="34" t="s">
        <v>17</v>
      </c>
      <c r="B26" s="36"/>
      <c r="C26" s="36">
        <v>931869.98</v>
      </c>
      <c r="D26" s="36">
        <v>838920.04</v>
      </c>
      <c r="E26" s="36"/>
      <c r="F26" s="36"/>
    </row>
    <row r="27" spans="1:11" ht="33.75" customHeight="1" thickBot="1">
      <c r="A27" s="34" t="s">
        <v>18</v>
      </c>
      <c r="B27" s="36">
        <v>544.27</v>
      </c>
      <c r="C27" s="36">
        <v>8484.28</v>
      </c>
      <c r="D27" s="36">
        <v>7331.82</v>
      </c>
      <c r="E27" s="36"/>
      <c r="F27" s="36">
        <f>D27-E27+B27</f>
        <v>7876.09</v>
      </c>
      <c r="K27" s="33"/>
    </row>
    <row r="28" spans="1:6" ht="12.75" hidden="1">
      <c r="A28" s="1"/>
      <c r="B28" s="6"/>
      <c r="C28" s="6"/>
      <c r="D28" s="6"/>
      <c r="E28" s="6"/>
      <c r="F28" s="6"/>
    </row>
    <row r="29" spans="1:6" ht="12.75" hidden="1">
      <c r="A29" s="1"/>
      <c r="B29" s="6"/>
      <c r="C29" s="6"/>
      <c r="D29" s="6"/>
      <c r="E29" s="6"/>
      <c r="F29" s="6"/>
    </row>
    <row r="30" spans="1:6" ht="12.75" hidden="1">
      <c r="A30" s="1"/>
      <c r="B30" s="6"/>
      <c r="C30" s="6"/>
      <c r="D30" s="6"/>
      <c r="E30" s="6"/>
      <c r="F30" s="6"/>
    </row>
    <row r="31" spans="1:6" ht="12.75" hidden="1">
      <c r="A31" s="1"/>
      <c r="B31" s="9"/>
      <c r="C31" s="25"/>
      <c r="D31" s="6"/>
      <c r="E31" s="6"/>
      <c r="F31" s="6"/>
    </row>
    <row r="32" spans="1:6" ht="12.75" hidden="1">
      <c r="A32" s="24"/>
      <c r="B32" s="9"/>
      <c r="C32" s="6"/>
      <c r="D32" s="6"/>
      <c r="E32" s="6"/>
      <c r="F32" s="6"/>
    </row>
    <row r="33" spans="1:6" ht="43.5" customHeight="1" hidden="1">
      <c r="A33" s="24"/>
      <c r="B33" s="9"/>
      <c r="C33" s="6"/>
      <c r="D33" s="6"/>
      <c r="E33" s="6"/>
      <c r="F33" s="6"/>
    </row>
    <row r="34" spans="1:6" ht="13.5" hidden="1" thickBot="1">
      <c r="A34" s="26"/>
      <c r="B34" s="27"/>
      <c r="C34" s="8"/>
      <c r="D34" s="6"/>
      <c r="E34" s="6"/>
      <c r="F34" s="6"/>
    </row>
    <row r="35" spans="1:6" ht="36.75" customHeight="1" thickBot="1">
      <c r="A35" s="29" t="s">
        <v>1</v>
      </c>
      <c r="B35" s="30">
        <f>SUM(B15:B34)</f>
        <v>-71477.06999999999</v>
      </c>
      <c r="C35" s="31">
        <f>SUM(C13:C34)</f>
        <v>1415491.4200000002</v>
      </c>
      <c r="D35" s="31">
        <f>SUM(D13:D34)</f>
        <v>1247298.31</v>
      </c>
      <c r="E35" s="31">
        <f>E15+E24+E27</f>
        <v>304838.8</v>
      </c>
      <c r="F35" s="32">
        <f>SUM(F15:F34)</f>
        <v>32062.400000000005</v>
      </c>
    </row>
    <row r="36" ht="12.75">
      <c r="E36" s="33"/>
    </row>
  </sheetData>
  <mergeCells count="9">
    <mergeCell ref="A9:I9"/>
    <mergeCell ref="A1:F1"/>
    <mergeCell ref="A7:I7"/>
    <mergeCell ref="A8:I8"/>
    <mergeCell ref="A4:I4"/>
    <mergeCell ref="A5:I5"/>
    <mergeCell ref="A6:I6"/>
    <mergeCell ref="A3:I3"/>
    <mergeCell ref="A2:F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C19" sqref="C19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65" t="s">
        <v>29</v>
      </c>
      <c r="B1" s="66"/>
      <c r="C1" s="66"/>
      <c r="D1" s="66"/>
      <c r="E1" s="66"/>
      <c r="F1" s="66"/>
    </row>
    <row r="2" spans="1:6" ht="19.5" customHeight="1">
      <c r="A2" s="65" t="s">
        <v>51</v>
      </c>
      <c r="B2" s="66"/>
      <c r="C2" s="66"/>
      <c r="D2" s="66"/>
      <c r="E2" s="66"/>
      <c r="F2" s="66"/>
    </row>
    <row r="3" spans="1:9" ht="12.75" hidden="1">
      <c r="A3" s="67"/>
      <c r="B3" s="67"/>
      <c r="C3" s="67"/>
      <c r="D3" s="67"/>
      <c r="E3" s="67"/>
      <c r="F3" s="67"/>
      <c r="G3" s="67"/>
      <c r="H3" s="67"/>
      <c r="I3" s="67"/>
    </row>
    <row r="4" spans="1:9" ht="12.75" hidden="1">
      <c r="A4" s="68"/>
      <c r="B4" s="68"/>
      <c r="C4" s="68"/>
      <c r="D4" s="68"/>
      <c r="E4" s="68"/>
      <c r="F4" s="68"/>
      <c r="G4" s="68"/>
      <c r="H4" s="68"/>
      <c r="I4" s="68"/>
    </row>
    <row r="5" spans="1:9" ht="12.75" hidden="1">
      <c r="A5" s="64"/>
      <c r="B5" s="64"/>
      <c r="C5" s="64"/>
      <c r="D5" s="64"/>
      <c r="E5" s="64"/>
      <c r="F5" s="64"/>
      <c r="G5" s="64"/>
      <c r="H5" s="64"/>
      <c r="I5" s="64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-28791.87</v>
      </c>
      <c r="C11" s="39">
        <f>226756.8+22253</f>
        <v>249009.8</v>
      </c>
      <c r="D11" s="39">
        <f>210424+11554.12</f>
        <v>221978.12</v>
      </c>
      <c r="E11" s="39">
        <v>249009.8</v>
      </c>
      <c r="F11" s="39">
        <f>B11+D11-E11</f>
        <v>-55823.54999999999</v>
      </c>
    </row>
    <row r="12" spans="1:6" ht="74.25" customHeight="1">
      <c r="A12" s="5" t="s">
        <v>19</v>
      </c>
      <c r="B12" s="17"/>
      <c r="C12" s="6"/>
      <c r="D12" s="6"/>
      <c r="E12" s="6">
        <v>62298</v>
      </c>
      <c r="F12" s="6"/>
    </row>
    <row r="13" spans="1:6" ht="56.25" customHeight="1">
      <c r="A13" s="5" t="s">
        <v>20</v>
      </c>
      <c r="B13" s="17"/>
      <c r="C13" s="6"/>
      <c r="D13" s="6"/>
      <c r="E13" s="6">
        <f>45779+11445</f>
        <v>57224</v>
      </c>
      <c r="F13" s="6"/>
    </row>
    <row r="14" spans="1:6" ht="32.25" customHeight="1">
      <c r="A14" s="5" t="s">
        <v>21</v>
      </c>
      <c r="B14" s="17"/>
      <c r="C14" s="6"/>
      <c r="D14" s="6"/>
      <c r="E14" s="6">
        <f>15165+3906</f>
        <v>19071</v>
      </c>
      <c r="F14" s="6"/>
    </row>
    <row r="15" spans="1:6" ht="29.25" customHeight="1">
      <c r="A15" s="5" t="s">
        <v>22</v>
      </c>
      <c r="B15" s="17"/>
      <c r="C15" s="6"/>
      <c r="D15" s="6"/>
      <c r="E15" s="6">
        <v>38986</v>
      </c>
      <c r="F15" s="6"/>
    </row>
    <row r="16" spans="1:6" ht="51" customHeight="1">
      <c r="A16" s="5" t="s">
        <v>23</v>
      </c>
      <c r="B16" s="17"/>
      <c r="C16" s="6"/>
      <c r="D16" s="6"/>
      <c r="E16" s="6">
        <v>137</v>
      </c>
      <c r="F16" s="6"/>
    </row>
    <row r="17" spans="1:6" ht="25.5">
      <c r="A17" s="5" t="s">
        <v>24</v>
      </c>
      <c r="B17" s="17"/>
      <c r="C17" s="6"/>
      <c r="D17" s="6"/>
      <c r="E17" s="6">
        <v>8863</v>
      </c>
      <c r="F17" s="6"/>
    </row>
    <row r="18" spans="1:6" ht="38.25">
      <c r="A18" s="5" t="s">
        <v>25</v>
      </c>
      <c r="B18" s="17"/>
      <c r="C18" s="6"/>
      <c r="D18" s="6"/>
      <c r="E18" s="6">
        <v>27923</v>
      </c>
      <c r="F18" s="6"/>
    </row>
    <row r="19" spans="1:9" ht="33" customHeight="1">
      <c r="A19" s="5" t="s">
        <v>26</v>
      </c>
      <c r="B19" s="17"/>
      <c r="C19" s="6"/>
      <c r="D19" s="6"/>
      <c r="E19" s="6">
        <f>27606+6901.8</f>
        <v>34507.8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C96" sqref="C96"/>
    </sheetView>
  </sheetViews>
  <sheetFormatPr defaultColWidth="9.00390625" defaultRowHeight="12.75"/>
  <cols>
    <col min="1" max="1" width="11.375" style="0" customWidth="1"/>
    <col min="2" max="2" width="24.375" style="0" customWidth="1"/>
    <col min="3" max="3" width="13.375" style="0" customWidth="1"/>
    <col min="4" max="4" width="15.125" style="0" customWidth="1"/>
    <col min="5" max="5" width="14.00390625" style="0" customWidth="1"/>
  </cols>
  <sheetData>
    <row r="1" spans="1:7" ht="12.75">
      <c r="A1" s="69" t="s">
        <v>52</v>
      </c>
      <c r="B1" s="70"/>
      <c r="C1" s="71"/>
      <c r="D1" s="71"/>
      <c r="E1" s="71"/>
      <c r="F1" s="71"/>
      <c r="G1" s="71"/>
    </row>
    <row r="2" spans="1:7" ht="12.75">
      <c r="A2" s="72" t="s">
        <v>28</v>
      </c>
      <c r="B2" s="73"/>
      <c r="C2" s="71"/>
      <c r="D2" s="71"/>
      <c r="E2" s="71"/>
      <c r="F2" s="71"/>
      <c r="G2" s="71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74" t="s">
        <v>54</v>
      </c>
      <c r="B4" s="75"/>
      <c r="C4" s="71"/>
      <c r="D4" s="71"/>
      <c r="E4" s="71"/>
      <c r="F4" s="71"/>
      <c r="G4" s="71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-61244.32</v>
      </c>
      <c r="B11" s="36">
        <f>190211.4+25913.56</f>
        <v>216124.96</v>
      </c>
      <c r="C11" s="36">
        <f>158833.4+13454.79</f>
        <v>172288.19</v>
      </c>
      <c r="D11" s="36">
        <f>55829</f>
        <v>55829</v>
      </c>
      <c r="E11" s="36">
        <f>A11+C11-D11</f>
        <v>55214.869999999995</v>
      </c>
      <c r="F11" s="45"/>
      <c r="G11" s="45"/>
    </row>
    <row r="12" spans="1:7" ht="51.75" customHeight="1">
      <c r="A12" s="76"/>
      <c r="B12" s="76"/>
      <c r="C12" s="76"/>
      <c r="D12" s="76"/>
      <c r="E12" s="76"/>
      <c r="F12" s="45"/>
      <c r="G12" s="45"/>
    </row>
    <row r="13" spans="1:5" ht="36.75" customHeight="1">
      <c r="A13" s="58" t="s">
        <v>49</v>
      </c>
      <c r="B13" s="55" t="s">
        <v>47</v>
      </c>
      <c r="C13" s="58" t="s">
        <v>37</v>
      </c>
      <c r="D13" s="55" t="s">
        <v>46</v>
      </c>
      <c r="E13" s="55" t="s">
        <v>48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4.5" customHeight="1">
      <c r="A30" s="52">
        <v>1</v>
      </c>
      <c r="B30" s="52" t="s">
        <v>38</v>
      </c>
      <c r="C30" s="42" t="s">
        <v>33</v>
      </c>
      <c r="D30" s="42">
        <v>3</v>
      </c>
      <c r="E30" s="42">
        <v>1876</v>
      </c>
    </row>
    <row r="31" spans="1:5" ht="12.75" hidden="1">
      <c r="A31" s="52"/>
      <c r="B31" s="42"/>
      <c r="C31" s="42"/>
      <c r="D31" s="42"/>
      <c r="E31" s="42"/>
    </row>
    <row r="32" spans="1:5" ht="25.5">
      <c r="A32" s="52">
        <v>2</v>
      </c>
      <c r="B32" s="52" t="s">
        <v>34</v>
      </c>
      <c r="C32" s="42" t="s">
        <v>33</v>
      </c>
      <c r="D32" s="42">
        <v>3</v>
      </c>
      <c r="E32" s="42">
        <v>6500</v>
      </c>
    </row>
    <row r="33" spans="1:5" ht="12.75" hidden="1">
      <c r="A33" s="42"/>
      <c r="B33" s="42"/>
      <c r="C33" s="42"/>
      <c r="D33" s="42"/>
      <c r="E33" s="42"/>
    </row>
    <row r="34" spans="1:5" ht="12.75" hidden="1">
      <c r="A34" s="42"/>
      <c r="B34" s="42"/>
      <c r="C34" s="42"/>
      <c r="D34" s="42"/>
      <c r="E34" s="42"/>
    </row>
    <row r="35" spans="1:5" ht="12.75" hidden="1">
      <c r="A35" s="52"/>
      <c r="B35" s="42"/>
      <c r="C35" s="42"/>
      <c r="D35" s="42"/>
      <c r="E35" s="42"/>
    </row>
    <row r="36" spans="1:5" ht="12.75" hidden="1">
      <c r="A36" s="52"/>
      <c r="B36" s="42"/>
      <c r="C36" s="42"/>
      <c r="D36" s="42"/>
      <c r="E36" s="42"/>
    </row>
    <row r="37" spans="1:5" ht="12.75" hidden="1">
      <c r="A37" s="52"/>
      <c r="B37" s="42"/>
      <c r="C37" s="42"/>
      <c r="D37" s="42"/>
      <c r="E37" s="42"/>
    </row>
    <row r="38" spans="1:5" ht="12.75" hidden="1">
      <c r="A38" s="42"/>
      <c r="B38" s="42"/>
      <c r="C38" s="42"/>
      <c r="D38" s="42"/>
      <c r="E38" s="42"/>
    </row>
    <row r="39" spans="1:5" ht="12.75" hidden="1">
      <c r="A39" s="52"/>
      <c r="B39" s="42"/>
      <c r="C39" s="42"/>
      <c r="D39" s="42"/>
      <c r="E39" s="42"/>
    </row>
    <row r="40" spans="1:5" ht="12.75" hidden="1">
      <c r="A40" s="52"/>
      <c r="B40" s="42"/>
      <c r="C40" s="42"/>
      <c r="D40" s="42"/>
      <c r="E40" s="42"/>
    </row>
    <row r="41" spans="1:5" ht="12.75" hidden="1">
      <c r="A41" s="42"/>
      <c r="B41" s="42"/>
      <c r="C41" s="42"/>
      <c r="D41" s="42"/>
      <c r="E41" s="42"/>
    </row>
    <row r="42" spans="1:5" ht="12.75" hidden="1">
      <c r="A42" s="52"/>
      <c r="B42" s="42"/>
      <c r="C42" s="42"/>
      <c r="D42" s="42"/>
      <c r="E42" s="42"/>
    </row>
    <row r="43" spans="1:5" ht="12.75" hidden="1">
      <c r="A43" s="52"/>
      <c r="B43" s="42"/>
      <c r="C43" s="42"/>
      <c r="D43" s="42"/>
      <c r="E43" s="42"/>
    </row>
    <row r="44" spans="1:5" ht="12.75" hidden="1">
      <c r="A44" s="52"/>
      <c r="B44" s="42"/>
      <c r="C44" s="42"/>
      <c r="D44" s="42"/>
      <c r="E44" s="42"/>
    </row>
    <row r="45" spans="1:5" ht="12.75" hidden="1">
      <c r="A45" s="42"/>
      <c r="B45" s="42"/>
      <c r="C45" s="42"/>
      <c r="D45" s="42"/>
      <c r="E45" s="42"/>
    </row>
    <row r="46" spans="1:5" ht="12.75" hidden="1">
      <c r="A46" s="42"/>
      <c r="B46" s="42"/>
      <c r="C46" s="42"/>
      <c r="D46" s="42"/>
      <c r="E46" s="42"/>
    </row>
    <row r="47" spans="1:5" ht="12.75" hidden="1">
      <c r="A47" s="52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2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2"/>
      <c r="B54" s="42"/>
      <c r="C54" s="42"/>
      <c r="D54" s="42"/>
      <c r="E54" s="42"/>
    </row>
    <row r="55" spans="1:5" ht="12.75" hidden="1">
      <c r="A55" s="52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2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2"/>
      <c r="B59" s="42"/>
      <c r="C59" s="42"/>
      <c r="D59" s="42"/>
      <c r="E59" s="42"/>
    </row>
    <row r="60" spans="1:5" ht="12.75" hidden="1">
      <c r="A60" s="52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2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2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2"/>
      <c r="B77" s="42"/>
      <c r="C77" s="42"/>
      <c r="D77" s="42"/>
      <c r="E77" s="42"/>
    </row>
    <row r="78" spans="1:5" ht="12.75" hidden="1">
      <c r="A78" s="52"/>
      <c r="B78" s="42"/>
      <c r="C78" s="42"/>
      <c r="D78" s="42"/>
      <c r="E78" s="42"/>
    </row>
    <row r="79" spans="1:5" ht="12.75" hidden="1">
      <c r="A79" s="52"/>
      <c r="B79" s="42"/>
      <c r="C79" s="42"/>
      <c r="D79" s="42"/>
      <c r="E79" s="42"/>
    </row>
    <row r="80" spans="1:5" ht="12.75" hidden="1">
      <c r="A80" s="52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2"/>
      <c r="B94" s="42"/>
      <c r="C94" s="42"/>
      <c r="D94" s="42"/>
      <c r="E94" s="42"/>
    </row>
    <row r="95" spans="1:5" ht="12.75" hidden="1">
      <c r="A95" s="52"/>
      <c r="B95" s="42"/>
      <c r="C95" s="42"/>
      <c r="D95" s="42"/>
      <c r="E95" s="42"/>
    </row>
    <row r="96" spans="1:5" ht="24.75" customHeight="1">
      <c r="A96" s="52">
        <v>3</v>
      </c>
      <c r="B96" s="52" t="s">
        <v>38</v>
      </c>
      <c r="C96" s="42" t="s">
        <v>33</v>
      </c>
      <c r="D96" s="42">
        <v>10</v>
      </c>
      <c r="E96" s="42">
        <v>5378</v>
      </c>
    </row>
    <row r="97" spans="1:5" ht="26.25" customHeight="1">
      <c r="A97" s="52">
        <v>4</v>
      </c>
      <c r="B97" s="52" t="s">
        <v>35</v>
      </c>
      <c r="C97" s="42" t="s">
        <v>36</v>
      </c>
      <c r="D97" s="42">
        <v>11</v>
      </c>
      <c r="E97" s="42">
        <v>1607</v>
      </c>
    </row>
    <row r="98" spans="1:5" ht="29.25" customHeight="1">
      <c r="A98" s="52">
        <v>5</v>
      </c>
      <c r="B98" s="52" t="s">
        <v>39</v>
      </c>
      <c r="C98" s="6"/>
      <c r="D98" s="6"/>
      <c r="E98" s="6">
        <v>40468</v>
      </c>
    </row>
    <row r="99" spans="1:5" ht="30" customHeight="1">
      <c r="A99" s="43"/>
      <c r="B99" s="41" t="s">
        <v>1</v>
      </c>
      <c r="C99" s="41"/>
      <c r="D99" s="41"/>
      <c r="E99" s="41">
        <f>SUM(E30:E98)</f>
        <v>55829</v>
      </c>
    </row>
    <row r="100" spans="1:2" ht="13.5" customHeight="1">
      <c r="A100" s="49"/>
      <c r="B100" s="47"/>
    </row>
    <row r="101" spans="1:2" ht="33" customHeight="1">
      <c r="A101" s="50"/>
      <c r="B101" s="48"/>
    </row>
    <row r="102" spans="1:2" ht="12.75" hidden="1">
      <c r="A102" s="50"/>
      <c r="B102" s="48"/>
    </row>
    <row r="103" spans="1:2" ht="12.75" hidden="1">
      <c r="A103" s="50"/>
      <c r="B103" s="48"/>
    </row>
    <row r="104" spans="1:2" ht="12.75">
      <c r="A104" s="46"/>
      <c r="B104" s="51"/>
    </row>
    <row r="105" spans="1:2" ht="34.5" customHeight="1">
      <c r="A105" s="53"/>
      <c r="B105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D25" sqref="D25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65" t="s">
        <v>50</v>
      </c>
      <c r="B1" s="65"/>
      <c r="C1" s="66"/>
      <c r="D1" s="66"/>
      <c r="E1" s="66"/>
      <c r="F1" s="66"/>
      <c r="G1" s="66"/>
      <c r="H1" s="66"/>
    </row>
    <row r="2" spans="1:9" ht="24.75" customHeight="1">
      <c r="A2" s="4" t="s">
        <v>53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40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1"/>
      <c r="K3" s="16" t="s">
        <v>55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2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6" t="s">
        <v>41</v>
      </c>
      <c r="C6" s="6">
        <v>39012.62</v>
      </c>
      <c r="D6" s="6">
        <v>37835.97</v>
      </c>
      <c r="E6" s="16"/>
      <c r="F6" s="16"/>
      <c r="G6" s="16"/>
      <c r="H6" s="16"/>
      <c r="I6" s="1"/>
      <c r="J6" s="63"/>
      <c r="K6" s="6">
        <v>22085.35</v>
      </c>
    </row>
    <row r="7" spans="1:11" ht="29.25" customHeight="1">
      <c r="A7" s="44" t="s">
        <v>32</v>
      </c>
      <c r="B7" s="57"/>
      <c r="C7" s="6">
        <v>2293.45</v>
      </c>
      <c r="D7" s="6">
        <v>1770.08</v>
      </c>
      <c r="E7" s="16"/>
      <c r="F7" s="16"/>
      <c r="G7" s="16"/>
      <c r="H7" s="16"/>
      <c r="I7" s="1"/>
      <c r="J7" s="63"/>
      <c r="K7" s="6">
        <v>523.37</v>
      </c>
    </row>
    <row r="8" spans="1:12" ht="23.25" customHeight="1">
      <c r="A8" s="21" t="s">
        <v>8</v>
      </c>
      <c r="B8" s="56" t="s">
        <v>42</v>
      </c>
      <c r="C8" s="6">
        <v>141647.94</v>
      </c>
      <c r="D8" s="6">
        <v>130505.3</v>
      </c>
      <c r="E8" s="8"/>
      <c r="F8" s="8"/>
      <c r="G8" s="7"/>
      <c r="H8" s="7"/>
      <c r="I8" s="1"/>
      <c r="J8" s="63"/>
      <c r="K8" s="6">
        <f>71499.94-6575.6</f>
        <v>64924.340000000004</v>
      </c>
      <c r="L8">
        <f>4.45/6.96</f>
        <v>0.639367816091954</v>
      </c>
    </row>
    <row r="9" spans="1:11" ht="27" customHeight="1">
      <c r="A9" s="44" t="s">
        <v>30</v>
      </c>
      <c r="B9" s="57"/>
      <c r="C9" s="6">
        <v>10491.73</v>
      </c>
      <c r="D9" s="6">
        <v>7974.88</v>
      </c>
      <c r="E9" s="8"/>
      <c r="F9" s="8"/>
      <c r="G9" s="7"/>
      <c r="H9" s="7"/>
      <c r="I9" s="1"/>
      <c r="J9" s="63"/>
      <c r="K9" s="6">
        <v>2516.85</v>
      </c>
    </row>
    <row r="10" spans="1:11" ht="24.75" customHeight="1">
      <c r="A10" s="22" t="s">
        <v>9</v>
      </c>
      <c r="B10" s="56" t="s">
        <v>43</v>
      </c>
      <c r="C10" s="6">
        <v>61721.78</v>
      </c>
      <c r="D10" s="6">
        <v>59241.7</v>
      </c>
      <c r="E10" s="8"/>
      <c r="F10" s="8"/>
      <c r="G10" s="7"/>
      <c r="H10" s="7"/>
      <c r="I10" s="1"/>
      <c r="J10" s="63"/>
      <c r="K10" s="6">
        <v>31697.07</v>
      </c>
    </row>
    <row r="11" spans="1:13" ht="26.25" customHeight="1">
      <c r="A11" s="21" t="s">
        <v>10</v>
      </c>
      <c r="B11" s="56"/>
      <c r="C11" s="6">
        <v>5335.33</v>
      </c>
      <c r="D11" s="6">
        <v>6472.53</v>
      </c>
      <c r="E11" s="8"/>
      <c r="F11" s="8"/>
      <c r="G11" s="7"/>
      <c r="H11" s="6"/>
      <c r="I11" s="1"/>
      <c r="J11" s="63"/>
      <c r="K11" s="6">
        <v>1545.37</v>
      </c>
      <c r="M11">
        <f>17913.35-9344.47*1.0354</f>
        <v>8238.085761999999</v>
      </c>
    </row>
    <row r="12" spans="1:13" ht="25.5" customHeight="1">
      <c r="A12" s="21" t="s">
        <v>11</v>
      </c>
      <c r="B12" s="56" t="s">
        <v>44</v>
      </c>
      <c r="C12" s="6">
        <v>449948.84</v>
      </c>
      <c r="D12" s="6">
        <v>377305.9</v>
      </c>
      <c r="E12" s="8"/>
      <c r="F12" s="8"/>
      <c r="G12" s="7"/>
      <c r="H12" s="6"/>
      <c r="I12" s="1"/>
      <c r="J12" s="63"/>
      <c r="K12" s="6">
        <v>231739.3</v>
      </c>
      <c r="M12">
        <v>738.97</v>
      </c>
    </row>
    <row r="13" spans="1:13" ht="21" customHeight="1" hidden="1">
      <c r="A13" s="21" t="s">
        <v>12</v>
      </c>
      <c r="B13" s="56" t="s">
        <v>45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3"/>
      <c r="K13" s="6"/>
      <c r="M13">
        <v>1331.37</v>
      </c>
    </row>
    <row r="14" spans="1:11" ht="21" customHeight="1">
      <c r="A14" s="21" t="s">
        <v>56</v>
      </c>
      <c r="B14" s="56" t="s">
        <v>45</v>
      </c>
      <c r="C14" s="6">
        <v>105715.07</v>
      </c>
      <c r="D14" s="6">
        <v>105764</v>
      </c>
      <c r="E14" s="8"/>
      <c r="F14" s="6"/>
      <c r="G14" s="7"/>
      <c r="H14" s="6"/>
      <c r="I14" s="1"/>
      <c r="J14" s="63"/>
      <c r="K14" s="6">
        <v>14849.3</v>
      </c>
    </row>
    <row r="15" spans="1:11" ht="25.5" customHeight="1">
      <c r="A15" s="21" t="s">
        <v>31</v>
      </c>
      <c r="B15" s="56"/>
      <c r="C15" s="6">
        <v>9988.15</v>
      </c>
      <c r="D15" s="6">
        <v>6285.68</v>
      </c>
      <c r="E15" s="8"/>
      <c r="F15" s="6"/>
      <c r="G15" s="7"/>
      <c r="H15" s="6"/>
      <c r="I15" s="1"/>
      <c r="J15" s="63"/>
      <c r="K15" s="6">
        <v>3702.47</v>
      </c>
    </row>
    <row r="16" spans="1:13" ht="27.75" customHeight="1">
      <c r="A16" s="23" t="s">
        <v>1</v>
      </c>
      <c r="B16" s="23"/>
      <c r="C16" s="16">
        <f>SUM(C6:C15)</f>
        <v>931869.9800000001</v>
      </c>
      <c r="D16" s="16">
        <f>SUM(D6:D15)</f>
        <v>838920.04</v>
      </c>
      <c r="E16" s="8"/>
      <c r="F16" s="6"/>
      <c r="G16" s="7"/>
      <c r="H16" s="6"/>
      <c r="I16" s="1"/>
      <c r="J16" s="63"/>
      <c r="K16" s="16">
        <f>SUM(K6:K15)</f>
        <v>373583.42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2014-03-10T11:14:46Z</dcterms:modified>
  <cp:category/>
  <cp:version/>
  <cp:contentType/>
  <cp:contentStatus/>
</cp:coreProperties>
</file>