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ание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<sst xmlns="http://schemas.openxmlformats.org/spreadsheetml/2006/main" count="76" uniqueCount="57">
  <si>
    <t>итого</t>
  </si>
  <si>
    <t>наименование услуг</t>
  </si>
  <si>
    <t>текущий ремонт общедомового имущества</t>
  </si>
  <si>
    <t>коммунальные услуги</t>
  </si>
  <si>
    <t>налог в связи с применением УСН</t>
  </si>
  <si>
    <t>расходы по управлению домом</t>
  </si>
  <si>
    <t>содержание общедомового имущества, в т.ч.:</t>
  </si>
  <si>
    <t xml:space="preserve"> № п.п</t>
  </si>
  <si>
    <t>содержание общедомового имущества</t>
  </si>
  <si>
    <t>Информация по услуге  текущий ремонт общедомового имущества</t>
  </si>
  <si>
    <t>Общая площадь помещений</t>
  </si>
  <si>
    <t xml:space="preserve">тариф по услуге содержание </t>
  </si>
  <si>
    <t>2943,3 м2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</si>
  <si>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</si>
  <si>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</si>
  <si>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</si>
  <si>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</si>
  <si>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</si>
  <si>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ул. 50 лет Октября д.5</t>
  </si>
  <si>
    <t>Наименование работ, услуг</t>
  </si>
  <si>
    <t>стоимость выполненных работ, услуг, руб.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</si>
  <si>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</si>
  <si>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</si>
  <si>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</si>
  <si>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</si>
  <si>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</si>
  <si>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</si>
  <si>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</si>
  <si>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отопление</t>
  </si>
  <si>
    <t xml:space="preserve">электроэнергия </t>
  </si>
  <si>
    <t>электроэнергия на ОДН</t>
  </si>
  <si>
    <t>Информация по услуге содержание общедомового имущества</t>
  </si>
  <si>
    <t>текущий ремонт</t>
  </si>
  <si>
    <t>1,15 руб./м2</t>
  </si>
  <si>
    <t>благоустройство и обеспечение сан. состояния жилого здания и придомовой территории</t>
  </si>
  <si>
    <t>содержание аварийно-диспетчерской  службы</t>
  </si>
  <si>
    <t>комиссионный сбор (расчётно-кассовое обслуживание)</t>
  </si>
  <si>
    <t xml:space="preserve">задолженность, руб. </t>
  </si>
  <si>
    <t>техническое обслуживание внутридомового  оборудования</t>
  </si>
  <si>
    <t>Содержание несущих и ненесущих конструкций дома</t>
  </si>
  <si>
    <t>вывоз ТКО</t>
  </si>
  <si>
    <t>1566,4 м3</t>
  </si>
  <si>
    <t>768,5 м3</t>
  </si>
  <si>
    <t>454,465 гкал</t>
  </si>
  <si>
    <t>49740 квтч</t>
  </si>
  <si>
    <t>12,50 руб./м2</t>
  </si>
  <si>
    <t>5,0 руб./м2</t>
  </si>
  <si>
    <t>2,72 руб./м3</t>
  </si>
  <si>
    <t>ул. 50 лет Октября, д. 5, 2016 г.</t>
  </si>
  <si>
    <t>вознагражд. председ. совета дома</t>
  </si>
  <si>
    <t>2016 год</t>
  </si>
  <si>
    <t>ул. 50 лет Октября д. 5, 2016 г.</t>
  </si>
  <si>
    <t>прочие расходы</t>
  </si>
  <si>
    <t>Замена участка ХВС</t>
  </si>
  <si>
    <t>Косметический ремонт подъезда № 1</t>
  </si>
  <si>
    <t>Ремонт кровельных ограждений</t>
  </si>
  <si>
    <t>Приобретение почтовых ящиков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</si>
</sst>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b/>
      <u val="single"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" fillId="33" borderId="10" xfId="0" applyFont="1" applyFill="1" applyBorder="1" applyAlignment="1">
      <alignment horizontal="right"/>
    </xf>
    <xf numFmtId="4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5" fillId="35" borderId="21" xfId="0" applyFont="1" applyFill="1" applyBorder="1" applyAlignment="1">
      <alignment vertical="top" wrapText="1"/>
    </xf>
    <xf numFmtId="0" fontId="9" fillId="35" borderId="22" xfId="0" applyFont="1" applyFill="1" applyBorder="1" applyAlignment="1">
      <alignment wrapText="1"/>
    </xf>
    <xf numFmtId="0" fontId="45" fillId="35" borderId="19" xfId="0" applyFont="1" applyFill="1" applyBorder="1" applyAlignment="1">
      <alignment vertical="top" wrapText="1"/>
    </xf>
    <xf numFmtId="0" fontId="9" fillId="35" borderId="20" xfId="0" applyFont="1" applyFill="1" applyBorder="1" applyAlignment="1">
      <alignment wrapText="1"/>
    </xf>
    <xf numFmtId="0" fontId="45" fillId="35" borderId="23" xfId="0" applyFont="1" applyFill="1" applyBorder="1" applyAlignment="1">
      <alignment vertical="top" wrapText="1"/>
    </xf>
    <xf numFmtId="0" fontId="9" fillId="35" borderId="24" xfId="0" applyFont="1" applyFill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45" fillId="35" borderId="21" xfId="0" applyNumberFormat="1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/>
    </xf>
    <xf numFmtId="2" fontId="45" fillId="35" borderId="19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/>
    </xf>
    <xf numFmtId="2" fontId="45" fillId="35" borderId="23" xfId="0" applyNumberFormat="1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5">
      <selection activeCell="J28" sqref="J28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72" t="s">
        <v>48</v>
      </c>
      <c r="B1" s="72"/>
      <c r="C1" s="72"/>
      <c r="D1" s="72"/>
      <c r="E1" s="72"/>
      <c r="F1" s="72"/>
    </row>
    <row r="2" spans="1:6" ht="12.75">
      <c r="A2" s="51"/>
      <c r="B2" s="52"/>
      <c r="C2" s="52"/>
      <c r="D2" s="52"/>
      <c r="E2" s="52"/>
      <c r="F2" s="52"/>
    </row>
    <row r="3" spans="1:9" ht="12.75">
      <c r="A3" s="74" t="s">
        <v>10</v>
      </c>
      <c r="B3" s="74"/>
      <c r="C3" s="32" t="s">
        <v>12</v>
      </c>
      <c r="D3" s="20"/>
      <c r="E3" s="20"/>
      <c r="F3" s="20"/>
      <c r="G3" s="20"/>
      <c r="H3" s="20"/>
      <c r="I3" s="20"/>
    </row>
    <row r="4" spans="1:9" ht="12.75">
      <c r="A4" s="75" t="s">
        <v>32</v>
      </c>
      <c r="B4" s="76"/>
      <c r="C4" s="69" t="s">
        <v>46</v>
      </c>
      <c r="D4" s="46"/>
      <c r="E4" s="46"/>
      <c r="F4" s="46"/>
      <c r="G4" s="46"/>
      <c r="H4" s="46"/>
      <c r="I4" s="46"/>
    </row>
    <row r="5" spans="1:9" ht="12.75">
      <c r="A5" s="74" t="s">
        <v>49</v>
      </c>
      <c r="B5" s="74"/>
      <c r="C5" s="69" t="s">
        <v>33</v>
      </c>
      <c r="D5" s="46"/>
      <c r="E5" s="46"/>
      <c r="F5" s="46"/>
      <c r="G5" s="46"/>
      <c r="H5" s="46"/>
      <c r="I5" s="46"/>
    </row>
    <row r="6" spans="1:9" ht="12.75">
      <c r="A6" s="74" t="s">
        <v>11</v>
      </c>
      <c r="B6" s="74"/>
      <c r="C6" s="69" t="s">
        <v>45</v>
      </c>
      <c r="D6" s="46"/>
      <c r="E6" s="46"/>
      <c r="F6" s="46"/>
      <c r="G6" s="46"/>
      <c r="H6" s="46"/>
      <c r="I6" s="46"/>
    </row>
    <row r="7" spans="1:9" ht="12.75">
      <c r="A7" s="74" t="s">
        <v>40</v>
      </c>
      <c r="B7" s="74"/>
      <c r="C7" s="69" t="s">
        <v>47</v>
      </c>
      <c r="D7" s="46"/>
      <c r="E7" s="46"/>
      <c r="F7" s="46"/>
      <c r="G7" s="46"/>
      <c r="H7" s="46"/>
      <c r="I7" s="46"/>
    </row>
    <row r="8" spans="1:9" ht="12.75">
      <c r="A8" s="46"/>
      <c r="B8" s="46"/>
      <c r="C8" s="46"/>
      <c r="D8" s="46"/>
      <c r="E8" s="46"/>
      <c r="F8" s="46"/>
      <c r="G8" s="46"/>
      <c r="H8" s="46"/>
      <c r="I8" s="46"/>
    </row>
    <row r="9" spans="1:9" ht="12.75" hidden="1">
      <c r="A9" s="73"/>
      <c r="B9" s="73"/>
      <c r="C9" s="73"/>
      <c r="D9" s="73"/>
      <c r="E9" s="73"/>
      <c r="F9" s="73"/>
      <c r="G9" s="73"/>
      <c r="H9" s="73"/>
      <c r="I9" s="73"/>
    </row>
    <row r="10" spans="1:9" ht="12.75" hidden="1">
      <c r="A10" s="71"/>
      <c r="B10" s="71"/>
      <c r="C10" s="71"/>
      <c r="D10" s="71"/>
      <c r="E10" s="71"/>
      <c r="F10" s="71"/>
      <c r="G10" s="71"/>
      <c r="H10" s="71"/>
      <c r="I10" s="71"/>
    </row>
    <row r="11" spans="1:6" ht="39" customHeight="1">
      <c r="A11" s="53" t="s">
        <v>1</v>
      </c>
      <c r="B11" s="53" t="s">
        <v>13</v>
      </c>
      <c r="C11" s="53" t="s">
        <v>14</v>
      </c>
      <c r="D11" s="53" t="s">
        <v>15</v>
      </c>
      <c r="E11" s="53" t="s">
        <v>16</v>
      </c>
      <c r="F11" s="53" t="s">
        <v>17</v>
      </c>
    </row>
    <row r="12" spans="1:6" ht="12.75" hidden="1">
      <c r="A12" s="54"/>
      <c r="B12" s="54"/>
      <c r="C12" s="54"/>
      <c r="D12" s="54"/>
      <c r="E12" s="54"/>
      <c r="F12" s="54"/>
    </row>
    <row r="13" spans="1:6" ht="12.75" hidden="1">
      <c r="A13" s="54"/>
      <c r="B13" s="54"/>
      <c r="C13" s="54"/>
      <c r="D13" s="54"/>
      <c r="E13" s="54"/>
      <c r="F13" s="54"/>
    </row>
    <row r="14" spans="1:6" ht="12.75" hidden="1">
      <c r="A14" s="54"/>
      <c r="B14" s="54"/>
      <c r="C14" s="54"/>
      <c r="D14" s="54"/>
      <c r="E14" s="54"/>
      <c r="F14" s="54"/>
    </row>
    <row r="15" spans="1:6" ht="12.75" hidden="1">
      <c r="A15" s="54"/>
      <c r="B15" s="54"/>
      <c r="C15" s="54"/>
      <c r="D15" s="54"/>
      <c r="E15" s="54"/>
      <c r="F15" s="54"/>
    </row>
    <row r="16" spans="1:6" ht="45" customHeight="1">
      <c r="A16" s="40" t="s">
        <v>8</v>
      </c>
      <c r="B16" s="33">
        <v>-80657.59</v>
      </c>
      <c r="C16" s="55">
        <f>304095+124042.52</f>
        <v>428137.52</v>
      </c>
      <c r="D16" s="55">
        <f>302917.97+169873.45</f>
        <v>472791.42</v>
      </c>
      <c r="E16" s="55">
        <v>428137.52</v>
      </c>
      <c r="F16" s="55">
        <f>B16+D16-E16</f>
        <v>-36003.69000000006</v>
      </c>
    </row>
    <row r="17" spans="1:6" ht="74.25" customHeight="1" hidden="1">
      <c r="A17" s="41"/>
      <c r="B17" s="50"/>
      <c r="C17" s="56"/>
      <c r="D17" s="56"/>
      <c r="E17" s="56"/>
      <c r="F17" s="56"/>
    </row>
    <row r="18" spans="1:6" ht="56.25" customHeight="1" hidden="1">
      <c r="A18" s="41"/>
      <c r="B18" s="50"/>
      <c r="C18" s="56"/>
      <c r="D18" s="56"/>
      <c r="E18" s="56"/>
      <c r="F18" s="56"/>
    </row>
    <row r="19" spans="1:6" ht="32.25" customHeight="1" hidden="1">
      <c r="A19" s="41"/>
      <c r="B19" s="50"/>
      <c r="C19" s="56"/>
      <c r="D19" s="56"/>
      <c r="E19" s="56"/>
      <c r="F19" s="56"/>
    </row>
    <row r="20" spans="1:6" ht="29.25" customHeight="1" hidden="1">
      <c r="A20" s="41"/>
      <c r="B20" s="50"/>
      <c r="C20" s="56"/>
      <c r="D20" s="56"/>
      <c r="E20" s="56"/>
      <c r="F20" s="56"/>
    </row>
    <row r="21" spans="1:6" ht="51" customHeight="1" hidden="1">
      <c r="A21" s="41"/>
      <c r="B21" s="50"/>
      <c r="C21" s="56"/>
      <c r="D21" s="56"/>
      <c r="E21" s="56"/>
      <c r="F21" s="56"/>
    </row>
    <row r="22" spans="1:6" ht="12.75" hidden="1">
      <c r="A22" s="41"/>
      <c r="B22" s="50"/>
      <c r="C22" s="56"/>
      <c r="D22" s="56"/>
      <c r="E22" s="56"/>
      <c r="F22" s="56"/>
    </row>
    <row r="23" spans="1:6" ht="12.75" hidden="1">
      <c r="A23" s="41"/>
      <c r="B23" s="50"/>
      <c r="C23" s="56"/>
      <c r="D23" s="56"/>
      <c r="E23" s="56"/>
      <c r="F23" s="56"/>
    </row>
    <row r="24" spans="1:9" ht="33" customHeight="1" hidden="1">
      <c r="A24" s="41"/>
      <c r="B24" s="50"/>
      <c r="C24" s="56"/>
      <c r="D24" s="56"/>
      <c r="E24" s="56"/>
      <c r="F24" s="56"/>
      <c r="H24" s="6"/>
      <c r="I24" s="6"/>
    </row>
    <row r="25" spans="1:6" ht="51" customHeight="1">
      <c r="A25" s="57" t="s">
        <v>2</v>
      </c>
      <c r="B25" s="49">
        <v>22582.83</v>
      </c>
      <c r="C25" s="48">
        <f>121638+49626.32</f>
        <v>171264.32</v>
      </c>
      <c r="D25" s="48">
        <f>116545.49+67962.07</f>
        <v>184507.56</v>
      </c>
      <c r="E25" s="37">
        <v>148589.24</v>
      </c>
      <c r="F25" s="48">
        <f>B25+D25-E25</f>
        <v>58501.15000000002</v>
      </c>
    </row>
    <row r="26" spans="1:6" ht="42.75" customHeight="1">
      <c r="A26" s="57"/>
      <c r="B26" s="49"/>
      <c r="C26" s="48"/>
      <c r="D26" s="48"/>
      <c r="E26" s="48"/>
      <c r="F26" s="48"/>
    </row>
    <row r="27" spans="1:6" ht="42.75" customHeight="1">
      <c r="A27" s="57" t="s">
        <v>40</v>
      </c>
      <c r="B27" s="49"/>
      <c r="C27" s="48">
        <v>66573.42</v>
      </c>
      <c r="D27" s="48">
        <v>59492.8</v>
      </c>
      <c r="E27" s="48">
        <v>51307.3</v>
      </c>
      <c r="F27" s="48">
        <f>D27-E27</f>
        <v>8185.5</v>
      </c>
    </row>
    <row r="28" spans="1:6" ht="36.75" customHeight="1">
      <c r="A28" s="57" t="s">
        <v>3</v>
      </c>
      <c r="B28" s="48"/>
      <c r="C28" s="55">
        <v>1308805.56</v>
      </c>
      <c r="D28" s="55">
        <v>990939.52</v>
      </c>
      <c r="E28" s="48"/>
      <c r="F28" s="48"/>
    </row>
    <row r="29" spans="1:11" ht="40.5" customHeight="1">
      <c r="A29" s="57" t="s">
        <v>49</v>
      </c>
      <c r="B29" s="48">
        <v>-3292.41</v>
      </c>
      <c r="C29" s="48">
        <f>27977.52+11414</f>
        <v>39391.520000000004</v>
      </c>
      <c r="D29" s="48">
        <f>27611.67+15631.28</f>
        <v>43242.95</v>
      </c>
      <c r="E29" s="48">
        <v>40608</v>
      </c>
      <c r="F29" s="48">
        <f>B29+D29-E29</f>
        <v>-657.4600000000064</v>
      </c>
      <c r="K29" s="11"/>
    </row>
    <row r="30" spans="1:6" ht="13.5" hidden="1" thickBot="1">
      <c r="A30" s="54"/>
      <c r="B30" s="56"/>
      <c r="C30" s="56"/>
      <c r="D30" s="56"/>
      <c r="E30" s="56"/>
      <c r="F30" s="56"/>
    </row>
    <row r="31" spans="1:6" ht="13.5" hidden="1" thickBot="1">
      <c r="A31" s="54"/>
      <c r="B31" s="56"/>
      <c r="C31" s="56"/>
      <c r="D31" s="56"/>
      <c r="E31" s="56"/>
      <c r="F31" s="56"/>
    </row>
    <row r="32" spans="1:6" ht="13.5" hidden="1" thickBot="1">
      <c r="A32" s="54"/>
      <c r="B32" s="56"/>
      <c r="C32" s="56"/>
      <c r="D32" s="56"/>
      <c r="E32" s="56"/>
      <c r="F32" s="56"/>
    </row>
    <row r="33" spans="1:6" ht="13.5" hidden="1" thickBot="1">
      <c r="A33" s="54"/>
      <c r="B33" s="56"/>
      <c r="C33" s="61"/>
      <c r="D33" s="56"/>
      <c r="E33" s="56"/>
      <c r="F33" s="56"/>
    </row>
    <row r="34" spans="1:6" ht="13.5" hidden="1" thickBot="1">
      <c r="A34" s="54"/>
      <c r="B34" s="56"/>
      <c r="C34" s="56"/>
      <c r="D34" s="56"/>
      <c r="E34" s="56"/>
      <c r="F34" s="56"/>
    </row>
    <row r="35" spans="1:6" ht="43.5" customHeight="1" hidden="1">
      <c r="A35" s="54"/>
      <c r="B35" s="56"/>
      <c r="C35" s="56"/>
      <c r="D35" s="56"/>
      <c r="E35" s="56"/>
      <c r="F35" s="56"/>
    </row>
    <row r="36" spans="1:6" ht="13.5" hidden="1" thickBot="1">
      <c r="A36" s="54"/>
      <c r="B36" s="56"/>
      <c r="C36" s="35"/>
      <c r="D36" s="56"/>
      <c r="E36" s="56"/>
      <c r="F36" s="56"/>
    </row>
    <row r="37" spans="1:6" ht="27.75" customHeight="1">
      <c r="A37" s="60" t="s">
        <v>0</v>
      </c>
      <c r="B37" s="70">
        <f>SUM(B16:B36)</f>
        <v>-61367.17</v>
      </c>
      <c r="C37" s="70">
        <f>SUM(C14:C36)</f>
        <v>2014172.3400000003</v>
      </c>
      <c r="D37" s="70">
        <f>SUM(D14:D36)</f>
        <v>1750974.25</v>
      </c>
      <c r="E37" s="70">
        <f>SUM(E16:E36)</f>
        <v>668642.06</v>
      </c>
      <c r="F37" s="70">
        <f>SUM(F16:F36)</f>
        <v>30025.499999999956</v>
      </c>
    </row>
    <row r="38" spans="1:6" ht="12.75">
      <c r="A38" s="58"/>
      <c r="B38" s="58"/>
      <c r="C38" s="58"/>
      <c r="D38" s="58"/>
      <c r="E38" s="59"/>
      <c r="F38" s="58"/>
    </row>
    <row r="39" spans="1:6" ht="12.75">
      <c r="A39" s="58"/>
      <c r="B39" s="58"/>
      <c r="C39" s="58"/>
      <c r="D39" s="58"/>
      <c r="E39" s="58"/>
      <c r="F39" s="58"/>
    </row>
  </sheetData>
  <sheetProtection/>
  <mergeCells count="8">
    <mergeCell ref="A10:I10"/>
    <mergeCell ref="A1:F1"/>
    <mergeCell ref="A9:I9"/>
    <mergeCell ref="A3:B3"/>
    <mergeCell ref="A5:B5"/>
    <mergeCell ref="A6:B6"/>
    <mergeCell ref="A7:B7"/>
    <mergeCell ref="A4:B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2">
      <selection activeCell="C38" sqref="C38"/>
    </sheetView>
  </sheetViews>
  <sheetFormatPr defaultColWidth="9.00390625" defaultRowHeight="12.75"/>
  <cols>
    <col min="1" max="1" width="21.375" style="0" customWidth="1"/>
    <col min="2" max="2" width="16.37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79" t="s">
        <v>51</v>
      </c>
      <c r="B1" s="80"/>
      <c r="C1" s="80"/>
      <c r="D1" s="80"/>
      <c r="E1" s="80"/>
      <c r="F1" s="80"/>
    </row>
    <row r="2" spans="1:9" ht="12.75" hidden="1">
      <c r="A2" s="81"/>
      <c r="B2" s="81"/>
      <c r="C2" s="81"/>
      <c r="D2" s="81"/>
      <c r="E2" s="81"/>
      <c r="F2" s="81"/>
      <c r="G2" s="81"/>
      <c r="H2" s="81"/>
      <c r="I2" s="81"/>
    </row>
    <row r="3" spans="1:9" ht="12.75" hidden="1">
      <c r="A3" s="81"/>
      <c r="B3" s="81"/>
      <c r="C3" s="81"/>
      <c r="D3" s="81"/>
      <c r="E3" s="81"/>
      <c r="F3" s="81"/>
      <c r="G3" s="81"/>
      <c r="H3" s="81"/>
      <c r="I3" s="81"/>
    </row>
    <row r="4" spans="1:9" ht="12.75" hidden="1">
      <c r="A4" s="78"/>
      <c r="B4" s="78"/>
      <c r="C4" s="78"/>
      <c r="D4" s="78"/>
      <c r="E4" s="78"/>
      <c r="F4" s="78"/>
      <c r="G4" s="78"/>
      <c r="H4" s="78"/>
      <c r="I4" s="78"/>
    </row>
    <row r="5" spans="1:9" ht="12.75">
      <c r="A5" s="77" t="s">
        <v>31</v>
      </c>
      <c r="B5" s="77"/>
      <c r="C5" s="77"/>
      <c r="D5" s="77"/>
      <c r="E5" s="77"/>
      <c r="F5" s="77"/>
      <c r="G5" s="30"/>
      <c r="H5" s="30"/>
      <c r="I5" s="30"/>
    </row>
    <row r="6" spans="1:9" ht="12.75">
      <c r="A6" s="31"/>
      <c r="B6" s="31"/>
      <c r="C6" s="31"/>
      <c r="D6" s="31"/>
      <c r="E6" s="31"/>
      <c r="F6" s="31"/>
      <c r="G6" s="30"/>
      <c r="H6" s="30"/>
      <c r="I6" s="30"/>
    </row>
    <row r="7" spans="1:6" ht="39" customHeight="1">
      <c r="A7" s="33" t="s">
        <v>1</v>
      </c>
      <c r="B7" s="33" t="s">
        <v>13</v>
      </c>
      <c r="C7" s="33" t="s">
        <v>14</v>
      </c>
      <c r="D7" s="33" t="s">
        <v>15</v>
      </c>
      <c r="E7" s="33" t="s">
        <v>16</v>
      </c>
      <c r="F7" s="33" t="s">
        <v>17</v>
      </c>
    </row>
    <row r="8" spans="1:6" ht="12.75" hidden="1">
      <c r="A8" s="1"/>
      <c r="B8" s="1"/>
      <c r="C8" s="1"/>
      <c r="D8" s="1"/>
      <c r="E8" s="1"/>
      <c r="F8" s="1"/>
    </row>
    <row r="9" spans="1:6" ht="12.75" hidden="1">
      <c r="A9" s="1"/>
      <c r="B9" s="1"/>
      <c r="C9" s="1"/>
      <c r="D9" s="1"/>
      <c r="E9" s="1"/>
      <c r="F9" s="1"/>
    </row>
    <row r="10" spans="1:6" ht="12.75" hidden="1">
      <c r="A10" s="1"/>
      <c r="B10" s="1"/>
      <c r="C10" s="1"/>
      <c r="D10" s="1"/>
      <c r="E10" s="1"/>
      <c r="F10" s="1"/>
    </row>
    <row r="11" spans="1:6" ht="12.75" hidden="1">
      <c r="A11" s="1"/>
      <c r="B11" s="1"/>
      <c r="C11" s="1"/>
      <c r="D11" s="1"/>
      <c r="E11" s="1"/>
      <c r="F11" s="1"/>
    </row>
    <row r="12" spans="1:6" ht="38.25">
      <c r="A12" s="40" t="s">
        <v>6</v>
      </c>
      <c r="B12" s="33">
        <v>-80657.59</v>
      </c>
      <c r="C12" s="55">
        <f>304095+124042.52</f>
        <v>428137.52</v>
      </c>
      <c r="D12" s="55">
        <f>302917.97+169873.45</f>
        <v>472791.42</v>
      </c>
      <c r="E12" s="55">
        <v>428137.52</v>
      </c>
      <c r="F12" s="55">
        <f>B12+D12-E12</f>
        <v>-36003.69000000006</v>
      </c>
    </row>
    <row r="13" spans="1:6" ht="74.25" customHeight="1">
      <c r="A13" s="41" t="s">
        <v>34</v>
      </c>
      <c r="B13" s="34"/>
      <c r="C13" s="35"/>
      <c r="D13" s="35"/>
      <c r="E13" s="35">
        <v>122376.21</v>
      </c>
      <c r="F13" s="35"/>
    </row>
    <row r="14" spans="1:6" ht="56.25" customHeight="1">
      <c r="A14" s="41" t="s">
        <v>38</v>
      </c>
      <c r="B14" s="34"/>
      <c r="C14" s="35"/>
      <c r="D14" s="35"/>
      <c r="E14" s="35">
        <v>118627.39</v>
      </c>
      <c r="F14" s="35"/>
    </row>
    <row r="15" spans="1:6" ht="56.25" customHeight="1">
      <c r="A15" s="41" t="s">
        <v>39</v>
      </c>
      <c r="B15" s="34"/>
      <c r="C15" s="35"/>
      <c r="D15" s="35"/>
      <c r="E15" s="35">
        <v>5739.82</v>
      </c>
      <c r="F15" s="35"/>
    </row>
    <row r="16" spans="1:6" ht="42" customHeight="1">
      <c r="A16" s="41" t="s">
        <v>35</v>
      </c>
      <c r="B16" s="34"/>
      <c r="C16" s="35"/>
      <c r="D16" s="35"/>
      <c r="E16" s="35">
        <v>34425.37</v>
      </c>
      <c r="F16" s="35"/>
    </row>
    <row r="17" spans="1:6" ht="42" customHeight="1">
      <c r="A17" s="41" t="s">
        <v>52</v>
      </c>
      <c r="B17" s="34"/>
      <c r="C17" s="35"/>
      <c r="D17" s="35"/>
      <c r="E17" s="35">
        <v>7417.99</v>
      </c>
      <c r="F17" s="35"/>
    </row>
    <row r="18" spans="1:6" ht="39" customHeight="1">
      <c r="A18" s="41" t="s">
        <v>4</v>
      </c>
      <c r="B18" s="34"/>
      <c r="C18" s="35"/>
      <c r="D18" s="35"/>
      <c r="E18" s="35">
        <v>14716.5</v>
      </c>
      <c r="F18" s="35"/>
    </row>
    <row r="19" spans="1:6" ht="38.25">
      <c r="A19" s="41" t="s">
        <v>36</v>
      </c>
      <c r="B19" s="34"/>
      <c r="C19" s="35"/>
      <c r="D19" s="35"/>
      <c r="E19" s="35">
        <v>51179.63</v>
      </c>
      <c r="F19" s="35"/>
    </row>
    <row r="20" spans="1:6" ht="25.5">
      <c r="A20" s="41" t="s">
        <v>5</v>
      </c>
      <c r="B20" s="34"/>
      <c r="C20" s="35"/>
      <c r="D20" s="35"/>
      <c r="E20" s="35">
        <v>73654.61</v>
      </c>
      <c r="F20" s="35"/>
    </row>
    <row r="21" spans="1:6" ht="12.75" hidden="1">
      <c r="A21" s="12"/>
      <c r="B21" s="36"/>
      <c r="C21" s="37"/>
      <c r="D21" s="37"/>
      <c r="E21" s="37"/>
      <c r="F21" s="37"/>
    </row>
    <row r="22" spans="1:6" ht="12.75" hidden="1">
      <c r="A22" s="12"/>
      <c r="B22" s="37"/>
      <c r="C22" s="37"/>
      <c r="D22" s="37"/>
      <c r="E22" s="37"/>
      <c r="F22" s="37"/>
    </row>
    <row r="23" spans="1:6" ht="12.75" hidden="1">
      <c r="A23" s="12"/>
      <c r="B23" s="37"/>
      <c r="C23" s="37"/>
      <c r="D23" s="37"/>
      <c r="E23" s="37"/>
      <c r="F23" s="37"/>
    </row>
    <row r="24" spans="1:11" ht="12.75" hidden="1">
      <c r="A24" s="1"/>
      <c r="B24" s="35"/>
      <c r="C24" s="35"/>
      <c r="D24" s="35"/>
      <c r="E24" s="35"/>
      <c r="F24" s="35"/>
      <c r="K24" s="11"/>
    </row>
    <row r="25" spans="1:6" ht="12.75" hidden="1">
      <c r="A25" s="1"/>
      <c r="B25" s="35"/>
      <c r="C25" s="35"/>
      <c r="D25" s="35"/>
      <c r="E25" s="35"/>
      <c r="F25" s="35"/>
    </row>
    <row r="26" spans="1:6" ht="12.75" hidden="1">
      <c r="A26" s="1"/>
      <c r="B26" s="35"/>
      <c r="C26" s="35"/>
      <c r="D26" s="35"/>
      <c r="E26" s="35"/>
      <c r="F26" s="35"/>
    </row>
    <row r="27" spans="1:6" ht="12.75" hidden="1">
      <c r="A27" s="1"/>
      <c r="B27" s="38"/>
      <c r="C27" s="38"/>
      <c r="D27" s="35"/>
      <c r="E27" s="35"/>
      <c r="F27" s="35"/>
    </row>
    <row r="28" spans="1:6" ht="12.75" hidden="1">
      <c r="A28" s="4"/>
      <c r="B28" s="38"/>
      <c r="C28" s="35"/>
      <c r="D28" s="35"/>
      <c r="E28" s="35"/>
      <c r="F28" s="35"/>
    </row>
    <row r="29" spans="1:6" ht="12.75" hidden="1">
      <c r="A29" s="4"/>
      <c r="B29" s="38"/>
      <c r="C29" s="35"/>
      <c r="D29" s="35"/>
      <c r="E29" s="35"/>
      <c r="F29" s="35"/>
    </row>
    <row r="30" spans="1:6" ht="43.5" customHeight="1" hidden="1">
      <c r="A30" s="5"/>
      <c r="B30" s="39"/>
      <c r="C30" s="35"/>
      <c r="D30" s="35"/>
      <c r="E30" s="35"/>
      <c r="F30" s="35"/>
    </row>
    <row r="31" spans="1:6" ht="13.5" hidden="1" thickBot="1">
      <c r="A31" s="7"/>
      <c r="B31" s="8"/>
      <c r="C31" s="9"/>
      <c r="D31" s="9"/>
      <c r="E31" s="9"/>
      <c r="F31" s="10"/>
    </row>
    <row r="32" ht="36.75" customHeight="1" hidden="1" thickBot="1">
      <c r="E32" s="11"/>
    </row>
    <row r="33" ht="12.75">
      <c r="E33" s="6"/>
    </row>
  </sheetData>
  <sheetProtection/>
  <mergeCells count="5">
    <mergeCell ref="A5:F5"/>
    <mergeCell ref="A4:I4"/>
    <mergeCell ref="A1:F1"/>
    <mergeCell ref="A2:I2"/>
    <mergeCell ref="A3:I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1">
      <selection activeCell="D12" sqref="D12"/>
    </sheetView>
  </sheetViews>
  <sheetFormatPr defaultColWidth="9.00390625" defaultRowHeight="12.75"/>
  <cols>
    <col min="1" max="1" width="9.0039062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 customHeight="1">
      <c r="A1" s="104" t="s">
        <v>9</v>
      </c>
      <c r="B1" s="104"/>
      <c r="C1" s="104"/>
      <c r="D1" s="104"/>
      <c r="E1" s="104"/>
      <c r="F1" s="29"/>
      <c r="G1" s="29"/>
    </row>
    <row r="2" spans="1:7" ht="15.75">
      <c r="A2" s="105" t="s">
        <v>18</v>
      </c>
      <c r="B2" s="105"/>
      <c r="C2" s="105"/>
      <c r="D2" s="105"/>
      <c r="E2" s="105"/>
      <c r="F2" s="29"/>
      <c r="G2" s="29"/>
    </row>
    <row r="3" spans="1:7" ht="15.75" hidden="1">
      <c r="A3" s="42"/>
      <c r="B3" s="43"/>
      <c r="C3" s="43"/>
      <c r="D3" s="43"/>
      <c r="E3" s="43"/>
      <c r="F3" s="11"/>
      <c r="G3" s="11"/>
    </row>
    <row r="4" spans="1:7" ht="15.75">
      <c r="A4" s="105" t="s">
        <v>50</v>
      </c>
      <c r="B4" s="105"/>
      <c r="C4" s="105"/>
      <c r="D4" s="105"/>
      <c r="E4" s="105"/>
      <c r="F4" s="11"/>
      <c r="G4" s="11"/>
    </row>
    <row r="5" spans="1:7" ht="12.75">
      <c r="A5" s="100"/>
      <c r="B5" s="101"/>
      <c r="C5" s="102"/>
      <c r="D5" s="102"/>
      <c r="E5" s="102"/>
      <c r="F5" s="102"/>
      <c r="G5" s="102"/>
    </row>
    <row r="6" spans="1:7" ht="12.75" hidden="1">
      <c r="A6" s="16"/>
      <c r="B6" s="16"/>
      <c r="C6" s="16"/>
      <c r="D6" s="16"/>
      <c r="E6" s="16"/>
      <c r="F6" s="29"/>
      <c r="G6" s="29"/>
    </row>
    <row r="7" spans="1:7" ht="12.75" hidden="1">
      <c r="A7" s="16"/>
      <c r="B7" s="16"/>
      <c r="C7" s="16"/>
      <c r="D7" s="16"/>
      <c r="E7" s="16"/>
      <c r="F7" s="29"/>
      <c r="G7" s="29"/>
    </row>
    <row r="8" spans="1:7" ht="12.75" hidden="1">
      <c r="A8" s="16"/>
      <c r="B8" s="16"/>
      <c r="C8" s="16"/>
      <c r="D8" s="16"/>
      <c r="E8" s="16"/>
      <c r="F8" s="29"/>
      <c r="G8" s="29"/>
    </row>
    <row r="9" spans="1:7" ht="12.75" hidden="1">
      <c r="A9" s="16"/>
      <c r="B9" s="16"/>
      <c r="C9" s="16"/>
      <c r="D9" s="16"/>
      <c r="E9" s="16"/>
      <c r="F9" s="29"/>
      <c r="G9" s="29"/>
    </row>
    <row r="10" spans="1:7" ht="12.75" hidden="1">
      <c r="A10" s="16"/>
      <c r="B10" s="16"/>
      <c r="C10" s="16"/>
      <c r="D10" s="16"/>
      <c r="E10" s="16"/>
      <c r="F10" s="29"/>
      <c r="G10" s="29"/>
    </row>
    <row r="11" spans="1:7" ht="67.5" customHeight="1">
      <c r="A11" s="33" t="s">
        <v>13</v>
      </c>
      <c r="B11" s="33" t="s">
        <v>14</v>
      </c>
      <c r="C11" s="33" t="s">
        <v>15</v>
      </c>
      <c r="D11" s="33" t="s">
        <v>16</v>
      </c>
      <c r="E11" s="33" t="s">
        <v>17</v>
      </c>
      <c r="F11" s="29"/>
      <c r="G11" s="29"/>
    </row>
    <row r="12" spans="1:7" ht="49.5" customHeight="1">
      <c r="A12" s="49">
        <v>22582.83</v>
      </c>
      <c r="B12" s="48">
        <f>121638+49626.32</f>
        <v>171264.32</v>
      </c>
      <c r="C12" s="48">
        <f>116545.49+67962.07</f>
        <v>184507.56</v>
      </c>
      <c r="D12" s="37">
        <v>148589.24</v>
      </c>
      <c r="E12" s="48">
        <f>A12+C12-D12</f>
        <v>58501.15000000002</v>
      </c>
      <c r="F12" s="20"/>
      <c r="G12" s="20"/>
    </row>
    <row r="13" spans="1:7" ht="51.75" customHeight="1">
      <c r="A13" s="103"/>
      <c r="B13" s="103"/>
      <c r="C13" s="103"/>
      <c r="D13" s="103"/>
      <c r="E13" s="103"/>
      <c r="F13" s="20"/>
      <c r="G13" s="20"/>
    </row>
    <row r="14" spans="1:5" ht="58.5" customHeight="1">
      <c r="A14" s="44" t="s">
        <v>7</v>
      </c>
      <c r="B14" s="92" t="s">
        <v>19</v>
      </c>
      <c r="C14" s="106"/>
      <c r="D14" s="92" t="s">
        <v>20</v>
      </c>
      <c r="E14" s="93"/>
    </row>
    <row r="15" spans="1:5" ht="12.75" hidden="1">
      <c r="A15" s="1"/>
      <c r="B15" s="1"/>
      <c r="C15" s="1"/>
      <c r="D15" s="1"/>
      <c r="E15" s="1"/>
    </row>
    <row r="16" spans="1:5" ht="12.75" hidden="1">
      <c r="A16" s="15">
        <v>-28791.87</v>
      </c>
      <c r="B16" s="16">
        <f>226756.8+22253</f>
        <v>249009.8</v>
      </c>
      <c r="C16" s="16"/>
      <c r="D16" s="16">
        <v>249009.8</v>
      </c>
      <c r="E16" s="16">
        <f>A16+C16-D16</f>
        <v>-277801.67</v>
      </c>
    </row>
    <row r="17" spans="1:5" ht="12.75" hidden="1">
      <c r="A17" s="3"/>
      <c r="B17" s="2"/>
      <c r="C17" s="2"/>
      <c r="D17" s="2"/>
      <c r="E17" s="2"/>
    </row>
    <row r="18" spans="1:5" ht="12.75" hidden="1">
      <c r="A18" s="3"/>
      <c r="B18" s="2"/>
      <c r="C18" s="2"/>
      <c r="D18" s="2"/>
      <c r="E18" s="2"/>
    </row>
    <row r="19" spans="1:5" ht="12.75" hidden="1">
      <c r="A19" s="3"/>
      <c r="B19" s="2"/>
      <c r="C19" s="2"/>
      <c r="D19" s="2"/>
      <c r="E19" s="2"/>
    </row>
    <row r="20" spans="1:5" ht="12.75" hidden="1">
      <c r="A20" s="3"/>
      <c r="B20" s="2"/>
      <c r="C20" s="2"/>
      <c r="D20" s="2"/>
      <c r="E20" s="2"/>
    </row>
    <row r="21" spans="1:5" ht="12.75" hidden="1">
      <c r="A21" s="3"/>
      <c r="B21" s="2"/>
      <c r="C21" s="2"/>
      <c r="D21" s="2"/>
      <c r="E21" s="2"/>
    </row>
    <row r="22" spans="1:5" ht="12.75" hidden="1">
      <c r="A22" s="3"/>
      <c r="B22" s="2"/>
      <c r="C22" s="2"/>
      <c r="D22" s="2"/>
      <c r="E22" s="2"/>
    </row>
    <row r="23" spans="1:5" ht="12.75" hidden="1">
      <c r="A23" s="3"/>
      <c r="B23" s="2"/>
      <c r="C23" s="2"/>
      <c r="D23" s="2"/>
      <c r="E23" s="2"/>
    </row>
    <row r="24" spans="1:5" ht="12.75" hidden="1">
      <c r="A24" s="3"/>
      <c r="B24" s="2"/>
      <c r="C24" s="2"/>
      <c r="D24" s="2"/>
      <c r="E24" s="2"/>
    </row>
    <row r="25" spans="1:5" ht="12.75" hidden="1">
      <c r="A25" s="13">
        <v>-61244.32</v>
      </c>
      <c r="B25" s="14">
        <f>190211.4+25913.56</f>
        <v>216124.96</v>
      </c>
      <c r="C25" s="14"/>
      <c r="D25" s="14">
        <f>55829</f>
        <v>55829</v>
      </c>
      <c r="E25" s="14">
        <f>A25+C25-D25</f>
        <v>-117073.32</v>
      </c>
    </row>
    <row r="26" spans="1:5" ht="12.75" hidden="1">
      <c r="A26" s="19"/>
      <c r="B26" s="18"/>
      <c r="C26" s="1"/>
      <c r="D26" s="1"/>
      <c r="E26" s="1"/>
    </row>
    <row r="27" spans="1:5" ht="12.75" hidden="1">
      <c r="A27" s="3"/>
      <c r="B27" s="18"/>
      <c r="C27" s="1"/>
      <c r="D27" s="1"/>
      <c r="E27" s="1"/>
    </row>
    <row r="28" spans="1:5" ht="12.75" hidden="1">
      <c r="A28" s="18"/>
      <c r="B28" s="18"/>
      <c r="C28" s="1"/>
      <c r="D28" s="1"/>
      <c r="E28" s="1"/>
    </row>
    <row r="29" spans="1:5" ht="12.75" hidden="1">
      <c r="A29" s="17"/>
      <c r="B29" s="17"/>
      <c r="C29" s="1"/>
      <c r="D29" s="1"/>
      <c r="E29" s="1"/>
    </row>
    <row r="30" spans="1:5" ht="12.75" hidden="1">
      <c r="A30" s="2"/>
      <c r="B30" s="18"/>
      <c r="C30" s="1"/>
      <c r="D30" s="1"/>
      <c r="E30" s="1"/>
    </row>
    <row r="31" spans="1:5" ht="27.75" customHeight="1">
      <c r="A31" s="45">
        <v>1</v>
      </c>
      <c r="B31" s="84" t="s">
        <v>53</v>
      </c>
      <c r="C31" s="85"/>
      <c r="D31" s="94">
        <v>3152</v>
      </c>
      <c r="E31" s="95"/>
    </row>
    <row r="32" spans="1:5" ht="25.5" customHeight="1">
      <c r="A32" s="45">
        <v>2</v>
      </c>
      <c r="B32" s="86" t="s">
        <v>55</v>
      </c>
      <c r="C32" s="87"/>
      <c r="D32" s="96">
        <v>14000</v>
      </c>
      <c r="E32" s="97"/>
    </row>
    <row r="33" spans="1:5" ht="21" customHeight="1">
      <c r="A33" s="45">
        <v>3</v>
      </c>
      <c r="B33" s="86" t="s">
        <v>54</v>
      </c>
      <c r="C33" s="87"/>
      <c r="D33" s="96">
        <v>121797.24</v>
      </c>
      <c r="E33" s="97"/>
    </row>
    <row r="34" spans="1:5" ht="32.25" customHeight="1">
      <c r="A34" s="45">
        <v>4</v>
      </c>
      <c r="B34" s="88" t="s">
        <v>56</v>
      </c>
      <c r="C34" s="89"/>
      <c r="D34" s="98">
        <v>9640</v>
      </c>
      <c r="E34" s="99"/>
    </row>
    <row r="35" spans="1:5" ht="30" customHeight="1">
      <c r="A35" s="32"/>
      <c r="B35" s="90" t="s">
        <v>0</v>
      </c>
      <c r="C35" s="91"/>
      <c r="D35" s="82">
        <f>SUM(D31:D34)</f>
        <v>148589.24</v>
      </c>
      <c r="E35" s="83"/>
    </row>
    <row r="36" spans="1:2" ht="13.5" customHeight="1">
      <c r="A36" s="24"/>
      <c r="B36" s="22"/>
    </row>
    <row r="37" spans="1:2" ht="33" customHeight="1">
      <c r="A37" s="25"/>
      <c r="B37" s="23"/>
    </row>
    <row r="38" spans="1:2" ht="12.75" hidden="1">
      <c r="A38" s="25"/>
      <c r="B38" s="23"/>
    </row>
    <row r="39" spans="1:2" ht="12.75" hidden="1">
      <c r="A39" s="25"/>
      <c r="B39" s="23"/>
    </row>
    <row r="40" spans="1:2" ht="12.75">
      <c r="A40" s="21"/>
      <c r="B40" s="26"/>
    </row>
    <row r="41" spans="1:2" ht="34.5" customHeight="1">
      <c r="A41" s="27"/>
      <c r="B41" s="28"/>
    </row>
  </sheetData>
  <sheetProtection/>
  <mergeCells count="17">
    <mergeCell ref="A1:E1"/>
    <mergeCell ref="A2:E2"/>
    <mergeCell ref="A4:E4"/>
    <mergeCell ref="B14:C14"/>
    <mergeCell ref="D14:E14"/>
    <mergeCell ref="D31:E31"/>
    <mergeCell ref="D32:E32"/>
    <mergeCell ref="D33:E33"/>
    <mergeCell ref="D34:E34"/>
    <mergeCell ref="A5:G5"/>
    <mergeCell ref="A13:E13"/>
    <mergeCell ref="D35:E35"/>
    <mergeCell ref="B31:C31"/>
    <mergeCell ref="B32:C32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5.625" style="0" customWidth="1"/>
    <col min="2" max="2" width="13.875" style="0" customWidth="1"/>
    <col min="3" max="3" width="13.625" style="0" customWidth="1"/>
    <col min="4" max="4" width="13.00390625" style="0" customWidth="1"/>
    <col min="5" max="5" width="16.75390625" style="0" customWidth="1"/>
  </cols>
  <sheetData>
    <row r="1" spans="1:5" ht="12.75">
      <c r="A1" s="107" t="s">
        <v>48</v>
      </c>
      <c r="B1" s="107"/>
      <c r="C1" s="107"/>
      <c r="D1" s="107"/>
      <c r="E1" s="107"/>
    </row>
    <row r="2" spans="1:5" ht="19.5" customHeight="1">
      <c r="A2" s="107" t="s">
        <v>21</v>
      </c>
      <c r="B2" s="107"/>
      <c r="C2" s="107"/>
      <c r="D2" s="107"/>
      <c r="E2" s="107"/>
    </row>
    <row r="3" spans="1:4" ht="19.5" customHeight="1">
      <c r="A3" s="47"/>
      <c r="B3" s="47"/>
      <c r="C3" s="47"/>
      <c r="D3" s="47"/>
    </row>
    <row r="4" spans="1:5" ht="32.25" customHeight="1">
      <c r="A4" s="62" t="s">
        <v>1</v>
      </c>
      <c r="B4" s="62" t="s">
        <v>22</v>
      </c>
      <c r="C4" s="62" t="s">
        <v>14</v>
      </c>
      <c r="D4" s="62" t="s">
        <v>15</v>
      </c>
      <c r="E4" s="62" t="s">
        <v>37</v>
      </c>
    </row>
    <row r="5" spans="1:5" ht="42" customHeight="1">
      <c r="A5" s="66" t="s">
        <v>23</v>
      </c>
      <c r="B5" s="63" t="s">
        <v>41</v>
      </c>
      <c r="C5" s="56">
        <v>68245.92</v>
      </c>
      <c r="D5" s="56">
        <v>67904.71</v>
      </c>
      <c r="E5" s="56">
        <v>7276.67</v>
      </c>
    </row>
    <row r="6" spans="1:5" ht="36.75" customHeight="1">
      <c r="A6" s="67" t="s">
        <v>25</v>
      </c>
      <c r="B6" s="64"/>
      <c r="C6" s="56">
        <v>-1500.63</v>
      </c>
      <c r="D6" s="56">
        <v>-1828.5</v>
      </c>
      <c r="E6" s="56">
        <v>343.73</v>
      </c>
    </row>
    <row r="7" spans="1:5" ht="28.5" customHeight="1">
      <c r="A7" s="66" t="s">
        <v>24</v>
      </c>
      <c r="B7" s="63" t="s">
        <v>42</v>
      </c>
      <c r="C7" s="56">
        <v>182219.84</v>
      </c>
      <c r="D7" s="56">
        <v>180276.76</v>
      </c>
      <c r="E7" s="56">
        <v>17496.26</v>
      </c>
    </row>
    <row r="8" spans="1:5" ht="40.5" customHeight="1">
      <c r="A8" s="67" t="s">
        <v>26</v>
      </c>
      <c r="B8" s="64"/>
      <c r="C8" s="56">
        <v>-40526.03</v>
      </c>
      <c r="D8" s="56">
        <v>-42862.2</v>
      </c>
      <c r="E8" s="56">
        <f>1788.22-94.83</f>
        <v>1693.39</v>
      </c>
    </row>
    <row r="9" spans="1:5" ht="27.75" customHeight="1">
      <c r="A9" s="68" t="s">
        <v>27</v>
      </c>
      <c r="B9" s="63"/>
      <c r="C9" s="56">
        <v>86359.77</v>
      </c>
      <c r="D9" s="56">
        <v>85862.47</v>
      </c>
      <c r="E9" s="56">
        <v>11101.37</v>
      </c>
    </row>
    <row r="10" spans="1:5" ht="27.75" customHeight="1">
      <c r="A10" s="66" t="s">
        <v>28</v>
      </c>
      <c r="B10" s="63" t="s">
        <v>43</v>
      </c>
      <c r="C10" s="56">
        <v>542329.68</v>
      </c>
      <c r="D10" s="56">
        <v>610509.37</v>
      </c>
      <c r="E10" s="56">
        <f>105241.31-13979.21</f>
        <v>91262.1</v>
      </c>
    </row>
    <row r="11" spans="1:5" ht="26.25" customHeight="1">
      <c r="A11" s="66" t="s">
        <v>29</v>
      </c>
      <c r="B11" s="63" t="s">
        <v>44</v>
      </c>
      <c r="C11" s="56">
        <v>178369.91</v>
      </c>
      <c r="D11" s="56">
        <v>175089.69</v>
      </c>
      <c r="E11" s="56">
        <v>24758.49</v>
      </c>
    </row>
    <row r="12" spans="1:5" ht="27" customHeight="1">
      <c r="A12" s="66" t="s">
        <v>30</v>
      </c>
      <c r="B12" s="63"/>
      <c r="C12" s="56">
        <v>13727.91</v>
      </c>
      <c r="D12" s="56">
        <v>11211.67</v>
      </c>
      <c r="E12" s="56">
        <v>2859.65</v>
      </c>
    </row>
    <row r="13" spans="1:5" ht="26.25" customHeight="1">
      <c r="A13" s="60" t="s">
        <v>0</v>
      </c>
      <c r="B13" s="60"/>
      <c r="C13" s="60">
        <f>SUM(C5:C12)</f>
        <v>1029226.3700000001</v>
      </c>
      <c r="D13" s="60">
        <f>SUM(D5:D12)</f>
        <v>1086163.97</v>
      </c>
      <c r="E13" s="60">
        <f>SUM(E5:E12)</f>
        <v>156791.66</v>
      </c>
    </row>
    <row r="14" spans="1:5" ht="12.75">
      <c r="A14" s="65"/>
      <c r="B14" s="65"/>
      <c r="C14" s="65"/>
      <c r="D14" s="65"/>
      <c r="E14" s="65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2016-03-26T14:08:38Z</cp:lastPrinted>
  <dcterms:created xsi:type="dcterms:W3CDTF">2005-08-01T12:04:50Z</dcterms:created>
  <dcterms:modified xsi:type="dcterms:W3CDTF">2017-03-21T18:44:15Z</dcterms:modified>
  <cp:category/>
  <cp:version/>
  <cp:contentType/>
  <cp:contentStatus/>
</cp:coreProperties>
</file>