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5315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<sst xmlns="http://schemas.openxmlformats.org/spreadsheetml/2006/main" count="76" uniqueCount="59">
  <si>
    <t>итого</t>
  </si>
  <si>
    <t>наименование услуг</t>
  </si>
  <si>
    <t>текущий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</si>
  <si>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</si>
  <si>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</si>
  <si>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</si>
  <si>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 xml:space="preserve"> № п.п</t>
  </si>
  <si>
    <t>752,80 м2</t>
  </si>
  <si>
    <t>общая площадь помещений</t>
  </si>
  <si>
    <t xml:space="preserve">тариф по услуге содержание </t>
  </si>
  <si>
    <t xml:space="preserve">тариф по текущему ремонту </t>
  </si>
  <si>
    <t xml:space="preserve">  оплата старшему по дому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</si>
  <si>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</si>
  <si>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</si>
  <si>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</si>
  <si>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</si>
  <si>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</si>
  <si>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наименование работ,услуг</t>
  </si>
  <si>
    <t>стоимость выполненных работ, услуг. руб.</t>
  </si>
  <si>
    <t>ул. Мира,  д. 20 а</t>
  </si>
  <si>
    <t>Информация по услуге  текущий ремонт общедомового имущества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</si>
  <si>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</si>
  <si>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</si>
  <si>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</si>
  <si>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</si>
  <si>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</si>
  <si>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</si>
  <si>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</si>
  <si>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</si>
  <si>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>электроэнергия</t>
  </si>
  <si>
    <t>электроэнергия на ОДН</t>
  </si>
  <si>
    <t>Информация по услуге содержание общедомового имущества</t>
  </si>
  <si>
    <t>налог в связи с применением УСН</t>
  </si>
  <si>
    <t>расходы по управлению домом</t>
  </si>
  <si>
    <t>0,48 руб./м2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</si>
  <si>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</si>
  <si>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</si>
  <si>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</si>
  <si>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</si>
  <si>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 xml:space="preserve">задолженность, руб. </t>
  </si>
  <si>
    <t>содержание несущих и ненесущих конструкций дома</t>
  </si>
  <si>
    <t>вывоз ТКО</t>
  </si>
  <si>
    <t>домофон</t>
  </si>
  <si>
    <t>353 м3</t>
  </si>
  <si>
    <t>443,8 м3</t>
  </si>
  <si>
    <t>132,18 гкал</t>
  </si>
  <si>
    <t>14232 квтч</t>
  </si>
  <si>
    <t>12,5 руб. /м2</t>
  </si>
  <si>
    <t>5,00руб./м2</t>
  </si>
  <si>
    <t>тариф по ТКО</t>
  </si>
  <si>
    <t>2,72 руб./м2</t>
  </si>
  <si>
    <t>тариф по домофонам</t>
  </si>
  <si>
    <t>25 руб.  с квартиры</t>
  </si>
  <si>
    <t>ул. Мира,  д. 20 а, 2016 г.</t>
  </si>
  <si>
    <t>прочие расходы</t>
  </si>
  <si>
    <t>2016 год</t>
  </si>
  <si>
    <t>Поверка теплового счетчика</t>
  </si>
  <si>
    <t>Мира,  д.20а, 2016 г.</t>
  </si>
  <si>
    <t>Мира,  д.20а, 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</si>
</sst>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4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34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0">
      <selection activeCell="F39" sqref="E39:F39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8" t="s">
        <v>53</v>
      </c>
      <c r="B1" s="69"/>
      <c r="C1" s="69"/>
      <c r="D1" s="69"/>
      <c r="E1" s="69"/>
      <c r="F1" s="69"/>
    </row>
    <row r="2" spans="1:6" ht="15.75">
      <c r="A2" s="12"/>
      <c r="B2" s="13"/>
      <c r="C2" s="13"/>
      <c r="D2" s="13"/>
      <c r="E2" s="13"/>
      <c r="F2" s="13"/>
    </row>
    <row r="3" spans="1:9" ht="12.75">
      <c r="A3" s="72" t="s">
        <v>8</v>
      </c>
      <c r="B3" s="72"/>
      <c r="C3" s="23" t="s">
        <v>7</v>
      </c>
      <c r="D3" s="60"/>
      <c r="E3" s="60"/>
      <c r="F3" s="60"/>
      <c r="G3" s="20"/>
      <c r="H3" s="20"/>
      <c r="I3" s="20"/>
    </row>
    <row r="4" spans="1:9" ht="12.75">
      <c r="A4" s="63" t="s">
        <v>9</v>
      </c>
      <c r="B4" s="63"/>
      <c r="C4" s="23" t="s">
        <v>47</v>
      </c>
      <c r="D4" s="61"/>
      <c r="E4" s="61"/>
      <c r="F4" s="61"/>
      <c r="G4" s="61"/>
      <c r="H4" s="61"/>
      <c r="I4" s="61"/>
    </row>
    <row r="5" spans="1:9" ht="14.25" customHeight="1">
      <c r="A5" s="63" t="s">
        <v>10</v>
      </c>
      <c r="B5" s="63"/>
      <c r="C5" s="23" t="s">
        <v>48</v>
      </c>
      <c r="D5" s="61"/>
      <c r="E5" s="61"/>
      <c r="F5" s="61"/>
      <c r="G5" s="61"/>
      <c r="H5" s="61"/>
      <c r="I5" s="61"/>
    </row>
    <row r="6" spans="1:9" ht="14.25" customHeight="1">
      <c r="A6" s="64" t="s">
        <v>11</v>
      </c>
      <c r="B6" s="65"/>
      <c r="C6" s="21" t="s">
        <v>34</v>
      </c>
      <c r="D6" s="62"/>
      <c r="E6" s="62"/>
      <c r="F6" s="62"/>
      <c r="G6" s="62"/>
      <c r="H6" s="62"/>
      <c r="I6" s="62"/>
    </row>
    <row r="7" spans="1:9" ht="12.75" hidden="1">
      <c r="A7" s="70"/>
      <c r="B7" s="70"/>
      <c r="C7" s="70"/>
      <c r="D7" s="70"/>
      <c r="E7" s="70"/>
      <c r="F7" s="70"/>
      <c r="G7" s="70"/>
      <c r="H7" s="70"/>
      <c r="I7" s="70"/>
    </row>
    <row r="8" spans="1:9" ht="12.75" hidden="1">
      <c r="A8" s="71"/>
      <c r="B8" s="71"/>
      <c r="C8" s="71"/>
      <c r="D8" s="71"/>
      <c r="E8" s="71"/>
      <c r="F8" s="71"/>
      <c r="G8" s="71"/>
      <c r="H8" s="71"/>
      <c r="I8" s="71"/>
    </row>
    <row r="9" spans="1:9" ht="12.75" hidden="1">
      <c r="A9" s="66"/>
      <c r="B9" s="66"/>
      <c r="C9" s="66"/>
      <c r="D9" s="66"/>
      <c r="E9" s="66"/>
      <c r="F9" s="66"/>
      <c r="G9" s="67"/>
      <c r="H9" s="67"/>
      <c r="I9" s="67"/>
    </row>
    <row r="10" spans="1:9" ht="12.75">
      <c r="A10" s="63" t="s">
        <v>49</v>
      </c>
      <c r="B10" s="63"/>
      <c r="C10" s="21" t="s">
        <v>50</v>
      </c>
      <c r="D10" s="62"/>
      <c r="E10" s="62"/>
      <c r="F10" s="62"/>
      <c r="G10" s="62"/>
      <c r="H10" s="62"/>
      <c r="I10" s="62"/>
    </row>
    <row r="11" spans="1:9" ht="25.5">
      <c r="A11" s="63" t="s">
        <v>51</v>
      </c>
      <c r="B11" s="63"/>
      <c r="C11" s="21" t="s">
        <v>52</v>
      </c>
      <c r="D11" s="62"/>
      <c r="E11" s="62"/>
      <c r="F11" s="62"/>
      <c r="G11" s="62"/>
      <c r="H11" s="62"/>
      <c r="I11" s="62"/>
    </row>
    <row r="12" spans="1:9" ht="12.75">
      <c r="A12" s="14"/>
      <c r="B12" s="14"/>
      <c r="C12" s="14"/>
      <c r="D12" s="14"/>
      <c r="E12" s="14"/>
      <c r="F12" s="14"/>
      <c r="G12" s="11"/>
      <c r="H12" s="11"/>
      <c r="I12" s="11"/>
    </row>
    <row r="13" spans="1:6" ht="39" customHeight="1">
      <c r="A13" s="21" t="s">
        <v>1</v>
      </c>
      <c r="B13" s="21" t="s">
        <v>12</v>
      </c>
      <c r="C13" s="21" t="s">
        <v>13</v>
      </c>
      <c r="D13" s="21" t="s">
        <v>14</v>
      </c>
      <c r="E13" s="21" t="s">
        <v>15</v>
      </c>
      <c r="F13" s="21" t="s">
        <v>16</v>
      </c>
    </row>
    <row r="14" spans="1:6" ht="12.75" hidden="1">
      <c r="A14" s="22"/>
      <c r="B14" s="22"/>
      <c r="C14" s="22"/>
      <c r="D14" s="22"/>
      <c r="E14" s="22"/>
      <c r="F14" s="22"/>
    </row>
    <row r="15" spans="1:6" ht="12.75" hidden="1">
      <c r="A15" s="22"/>
      <c r="B15" s="22"/>
      <c r="C15" s="22"/>
      <c r="D15" s="22"/>
      <c r="E15" s="22"/>
      <c r="F15" s="22"/>
    </row>
    <row r="16" spans="1:6" ht="12.75" hidden="1">
      <c r="A16" s="22"/>
      <c r="B16" s="22"/>
      <c r="C16" s="22"/>
      <c r="D16" s="22"/>
      <c r="E16" s="22"/>
      <c r="F16" s="22"/>
    </row>
    <row r="17" spans="1:6" ht="12.75" hidden="1">
      <c r="A17" s="22"/>
      <c r="B17" s="22"/>
      <c r="C17" s="22"/>
      <c r="D17" s="22"/>
      <c r="E17" s="22"/>
      <c r="F17" s="22"/>
    </row>
    <row r="18" spans="1:6" ht="45" customHeight="1">
      <c r="A18" s="45" t="s">
        <v>5</v>
      </c>
      <c r="B18" s="21">
        <v>-32655.73</v>
      </c>
      <c r="C18" s="23">
        <f>89310+22812.49</f>
        <v>112122.49</v>
      </c>
      <c r="D18" s="23">
        <f>89920.2+44138.35</f>
        <v>134058.55</v>
      </c>
      <c r="E18" s="23">
        <v>112122.49</v>
      </c>
      <c r="F18" s="23">
        <f>B18+D18-E18</f>
        <v>-10719.670000000013</v>
      </c>
    </row>
    <row r="19" spans="1:6" ht="74.25" customHeight="1" hidden="1">
      <c r="A19" s="24"/>
      <c r="B19" s="25"/>
      <c r="C19" s="26"/>
      <c r="D19" s="26"/>
      <c r="E19" s="26"/>
      <c r="F19" s="26"/>
    </row>
    <row r="20" spans="1:6" ht="56.25" customHeight="1" hidden="1">
      <c r="A20" s="24"/>
      <c r="B20" s="25"/>
      <c r="C20" s="26"/>
      <c r="D20" s="26"/>
      <c r="E20" s="26"/>
      <c r="F20" s="26"/>
    </row>
    <row r="21" spans="1:6" ht="32.25" customHeight="1" hidden="1">
      <c r="A21" s="24"/>
      <c r="B21" s="25"/>
      <c r="C21" s="26"/>
      <c r="D21" s="26"/>
      <c r="E21" s="26"/>
      <c r="F21" s="26"/>
    </row>
    <row r="22" spans="1:6" ht="29.25" customHeight="1" hidden="1">
      <c r="A22" s="24"/>
      <c r="B22" s="25"/>
      <c r="C22" s="26"/>
      <c r="D22" s="26"/>
      <c r="E22" s="26"/>
      <c r="F22" s="26"/>
    </row>
    <row r="23" spans="1:6" ht="51" customHeight="1" hidden="1">
      <c r="A23" s="24"/>
      <c r="B23" s="25"/>
      <c r="C23" s="26"/>
      <c r="D23" s="26"/>
      <c r="E23" s="26"/>
      <c r="F23" s="26"/>
    </row>
    <row r="24" spans="1:6" ht="12.75" hidden="1">
      <c r="A24" s="24"/>
      <c r="B24" s="25"/>
      <c r="C24" s="26"/>
      <c r="D24" s="26"/>
      <c r="E24" s="26"/>
      <c r="F24" s="26"/>
    </row>
    <row r="25" spans="1:6" ht="12.75" hidden="1">
      <c r="A25" s="24"/>
      <c r="B25" s="25"/>
      <c r="C25" s="26"/>
      <c r="D25" s="26"/>
      <c r="E25" s="26"/>
      <c r="F25" s="26"/>
    </row>
    <row r="26" spans="1:9" ht="33" customHeight="1" hidden="1">
      <c r="A26" s="24"/>
      <c r="B26" s="25"/>
      <c r="C26" s="26"/>
      <c r="D26" s="26"/>
      <c r="E26" s="26"/>
      <c r="F26" s="26"/>
      <c r="H26" s="1"/>
      <c r="I26" s="1"/>
    </row>
    <row r="27" spans="1:6" ht="49.5" customHeight="1">
      <c r="A27" s="24" t="s">
        <v>2</v>
      </c>
      <c r="B27" s="25">
        <v>-21933.34</v>
      </c>
      <c r="C27" s="28">
        <f>35724+9124.99</f>
        <v>44848.99</v>
      </c>
      <c r="D27" s="28">
        <f>35023.85+17655.34</f>
        <v>52679.19</v>
      </c>
      <c r="E27" s="28">
        <v>11700</v>
      </c>
      <c r="F27" s="26">
        <f>B27+D27-E27</f>
        <v>19045.850000000002</v>
      </c>
    </row>
    <row r="28" spans="1:6" ht="44.25" customHeight="1">
      <c r="A28" s="46" t="s">
        <v>41</v>
      </c>
      <c r="B28" s="25"/>
      <c r="C28" s="26">
        <v>19433.76</v>
      </c>
      <c r="D28" s="26">
        <v>18249.79</v>
      </c>
      <c r="E28" s="26">
        <v>13457.65</v>
      </c>
      <c r="F28" s="26">
        <f>D28-E28</f>
        <v>4792.140000000001</v>
      </c>
    </row>
    <row r="29" spans="1:6" ht="32.25" customHeight="1">
      <c r="A29" s="24" t="s">
        <v>3</v>
      </c>
      <c r="B29" s="26"/>
      <c r="C29" s="26">
        <v>370481.99</v>
      </c>
      <c r="D29" s="26">
        <v>357731.6</v>
      </c>
      <c r="E29" s="26"/>
      <c r="F29" s="26"/>
    </row>
    <row r="30" spans="1:6" ht="32.25" customHeight="1">
      <c r="A30" s="46" t="s">
        <v>42</v>
      </c>
      <c r="B30" s="26"/>
      <c r="C30" s="26">
        <f>3300+1825</f>
        <v>5125</v>
      </c>
      <c r="D30" s="26">
        <f>3047.5+1031.07</f>
        <v>4078.5699999999997</v>
      </c>
      <c r="E30" s="26">
        <f>750*4</f>
        <v>3000</v>
      </c>
      <c r="F30" s="26">
        <f>D30-E30+B30</f>
        <v>1078.5699999999997</v>
      </c>
    </row>
    <row r="31" spans="1:11" ht="33.75" customHeight="1">
      <c r="A31" s="24" t="s">
        <v>4</v>
      </c>
      <c r="B31" s="26">
        <v>-492.07</v>
      </c>
      <c r="C31" s="26">
        <f>3429.6+876</f>
        <v>4305.6</v>
      </c>
      <c r="D31" s="26">
        <f>3456.9+1694.91+1500</f>
        <v>6651.81</v>
      </c>
      <c r="E31" s="26">
        <v>4320</v>
      </c>
      <c r="F31" s="26">
        <f>D31-E31+B31</f>
        <v>1839.7400000000005</v>
      </c>
      <c r="K31" s="2"/>
    </row>
    <row r="32" spans="1:6" ht="12.75" hidden="1">
      <c r="A32" s="27"/>
      <c r="B32" s="26"/>
      <c r="C32" s="26"/>
      <c r="D32" s="26"/>
      <c r="E32" s="26"/>
      <c r="F32" s="26"/>
    </row>
    <row r="33" spans="1:6" ht="12.75" hidden="1">
      <c r="A33" s="27"/>
      <c r="B33" s="26"/>
      <c r="C33" s="26"/>
      <c r="D33" s="26"/>
      <c r="E33" s="26"/>
      <c r="F33" s="26"/>
    </row>
    <row r="34" spans="1:6" ht="12.75" hidden="1">
      <c r="A34" s="27"/>
      <c r="B34" s="26"/>
      <c r="C34" s="26"/>
      <c r="D34" s="26"/>
      <c r="E34" s="26"/>
      <c r="F34" s="26"/>
    </row>
    <row r="35" spans="1:6" ht="12.75" hidden="1">
      <c r="A35" s="27"/>
      <c r="B35" s="26"/>
      <c r="C35" s="29"/>
      <c r="D35" s="26"/>
      <c r="E35" s="26"/>
      <c r="F35" s="26"/>
    </row>
    <row r="36" spans="1:6" ht="12.75" hidden="1">
      <c r="A36" s="27"/>
      <c r="B36" s="26"/>
      <c r="C36" s="26"/>
      <c r="D36" s="26"/>
      <c r="E36" s="26"/>
      <c r="F36" s="26"/>
    </row>
    <row r="37" spans="1:6" ht="43.5" customHeight="1" hidden="1">
      <c r="A37" s="27"/>
      <c r="B37" s="26"/>
      <c r="C37" s="26"/>
      <c r="D37" s="26"/>
      <c r="E37" s="26"/>
      <c r="F37" s="26"/>
    </row>
    <row r="38" spans="1:6" ht="12.75" hidden="1">
      <c r="A38" s="27"/>
      <c r="B38" s="26"/>
      <c r="C38" s="28"/>
      <c r="D38" s="26"/>
      <c r="E38" s="26"/>
      <c r="F38" s="26"/>
    </row>
    <row r="39" spans="1:6" ht="36.75" customHeight="1">
      <c r="A39" s="59" t="s">
        <v>0</v>
      </c>
      <c r="B39" s="17">
        <f>SUM(B18:B38)</f>
        <v>-55081.14</v>
      </c>
      <c r="C39" s="17">
        <f>SUM(C16:C38)</f>
        <v>556317.83</v>
      </c>
      <c r="D39" s="17">
        <f>SUM(D16:D38)</f>
        <v>573449.51</v>
      </c>
      <c r="E39" s="17">
        <f>SUM(E18:E38)</f>
        <v>144600.14</v>
      </c>
      <c r="F39" s="17">
        <f>SUM(F18:F38)</f>
        <v>16036.62999999999</v>
      </c>
    </row>
  </sheetData>
  <sheetProtection/>
  <mergeCells count="10">
    <mergeCell ref="A11:B11"/>
    <mergeCell ref="A5:B5"/>
    <mergeCell ref="A6:B6"/>
    <mergeCell ref="A10:B10"/>
    <mergeCell ref="A9:I9"/>
    <mergeCell ref="A1:F1"/>
    <mergeCell ref="A7:I7"/>
    <mergeCell ref="A8:I8"/>
    <mergeCell ref="A3:B3"/>
    <mergeCell ref="A4:B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9.375" style="0" customWidth="1"/>
    <col min="2" max="2" width="13.625" style="0" customWidth="1"/>
    <col min="3" max="3" width="12.75390625" style="0" customWidth="1"/>
    <col min="4" max="4" width="12.875" style="0" customWidth="1"/>
    <col min="5" max="5" width="13.375" style="0" customWidth="1"/>
    <col min="6" max="6" width="13.625" style="0" customWidth="1"/>
  </cols>
  <sheetData>
    <row r="1" spans="1:6" ht="12.75">
      <c r="A1" s="73" t="s">
        <v>57</v>
      </c>
      <c r="B1" s="74"/>
      <c r="C1" s="74"/>
      <c r="D1" s="74"/>
      <c r="E1" s="74"/>
      <c r="F1" s="74"/>
    </row>
    <row r="2" spans="1:9" ht="12.75">
      <c r="A2" s="73" t="s">
        <v>31</v>
      </c>
      <c r="B2" s="73"/>
      <c r="C2" s="73"/>
      <c r="D2" s="73"/>
      <c r="E2" s="73"/>
      <c r="F2" s="73"/>
      <c r="G2" s="4"/>
      <c r="H2" s="4"/>
      <c r="I2" s="4"/>
    </row>
    <row r="3" spans="1:9" ht="12.75">
      <c r="A3" s="75"/>
      <c r="B3" s="75"/>
      <c r="C3" s="75"/>
      <c r="D3" s="75"/>
      <c r="E3" s="75"/>
      <c r="F3" s="76"/>
      <c r="G3" s="76"/>
      <c r="H3" s="76"/>
      <c r="I3" s="76"/>
    </row>
    <row r="4" spans="1:9" ht="38.25">
      <c r="A4" s="48" t="s">
        <v>1</v>
      </c>
      <c r="B4" s="48" t="s">
        <v>12</v>
      </c>
      <c r="C4" s="48" t="s">
        <v>13</v>
      </c>
      <c r="D4" s="48" t="s">
        <v>14</v>
      </c>
      <c r="E4" s="49" t="s">
        <v>15</v>
      </c>
      <c r="F4" s="48" t="s">
        <v>16</v>
      </c>
      <c r="G4" s="44"/>
      <c r="H4" s="44"/>
      <c r="I4" s="44"/>
    </row>
    <row r="5" spans="1:6" ht="38.25">
      <c r="A5" s="42" t="s">
        <v>5</v>
      </c>
      <c r="B5" s="21">
        <v>-32655.73</v>
      </c>
      <c r="C5" s="23">
        <f>89310+22812.49</f>
        <v>112122.49</v>
      </c>
      <c r="D5" s="23">
        <f>89920.2+44138.35</f>
        <v>134058.55</v>
      </c>
      <c r="E5" s="23">
        <v>112122.49</v>
      </c>
      <c r="F5" s="23">
        <f>B5+D5-E5</f>
        <v>-10719.670000000013</v>
      </c>
    </row>
    <row r="6" spans="1:6" ht="70.5" customHeight="1">
      <c r="A6" s="43" t="s">
        <v>35</v>
      </c>
      <c r="B6" s="50"/>
      <c r="C6" s="51"/>
      <c r="D6" s="51"/>
      <c r="E6" s="51">
        <v>34451.5</v>
      </c>
      <c r="F6" s="51"/>
    </row>
    <row r="7" spans="1:6" ht="51.75" customHeight="1">
      <c r="A7" s="43" t="s">
        <v>36</v>
      </c>
      <c r="B7" s="50"/>
      <c r="C7" s="51"/>
      <c r="D7" s="51"/>
      <c r="E7" s="51">
        <v>26136.84</v>
      </c>
      <c r="F7" s="51"/>
    </row>
    <row r="8" spans="1:6" ht="51.75" customHeight="1">
      <c r="A8" s="43" t="s">
        <v>40</v>
      </c>
      <c r="B8" s="50"/>
      <c r="C8" s="51"/>
      <c r="D8" s="51"/>
      <c r="E8" s="51">
        <v>1468.06</v>
      </c>
      <c r="F8" s="51"/>
    </row>
    <row r="9" spans="1:6" ht="52.5" customHeight="1">
      <c r="A9" s="43" t="s">
        <v>37</v>
      </c>
      <c r="B9" s="50"/>
      <c r="C9" s="51"/>
      <c r="D9" s="51"/>
      <c r="E9" s="51">
        <v>8804.89</v>
      </c>
      <c r="F9" s="51"/>
    </row>
    <row r="10" spans="1:6" ht="30" customHeight="1">
      <c r="A10" s="43" t="s">
        <v>54</v>
      </c>
      <c r="B10" s="50"/>
      <c r="C10" s="51"/>
      <c r="D10" s="51"/>
      <c r="E10" s="51">
        <v>1897.27</v>
      </c>
      <c r="F10" s="51"/>
    </row>
    <row r="11" spans="1:6" ht="31.5" customHeight="1">
      <c r="A11" s="43" t="s">
        <v>32</v>
      </c>
      <c r="B11" s="50"/>
      <c r="C11" s="51"/>
      <c r="D11" s="51"/>
      <c r="E11" s="51">
        <v>3764</v>
      </c>
      <c r="F11" s="51"/>
    </row>
    <row r="12" spans="1:6" ht="43.5" customHeight="1">
      <c r="A12" s="43" t="s">
        <v>38</v>
      </c>
      <c r="B12" s="50"/>
      <c r="C12" s="51"/>
      <c r="D12" s="51"/>
      <c r="E12" s="51">
        <v>16761.49</v>
      </c>
      <c r="F12" s="51"/>
    </row>
    <row r="13" spans="1:9" ht="30.75" customHeight="1">
      <c r="A13" s="43" t="s">
        <v>33</v>
      </c>
      <c r="B13" s="50"/>
      <c r="C13" s="51"/>
      <c r="D13" s="51"/>
      <c r="E13" s="51">
        <v>18838.44</v>
      </c>
      <c r="F13" s="51"/>
      <c r="H13" s="1"/>
      <c r="I13" s="1"/>
    </row>
    <row r="14" ht="12.75">
      <c r="E14" s="1"/>
    </row>
  </sheetData>
  <sheetProtection/>
  <mergeCells count="3">
    <mergeCell ref="A1:F1"/>
    <mergeCell ref="A3:I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89" t="s">
        <v>20</v>
      </c>
      <c r="B1" s="89"/>
      <c r="C1" s="89"/>
      <c r="D1" s="89"/>
      <c r="E1" s="89"/>
      <c r="F1" s="9"/>
      <c r="G1" s="9"/>
    </row>
    <row r="2" spans="1:7" ht="15.75">
      <c r="A2" s="90" t="s">
        <v>19</v>
      </c>
      <c r="B2" s="90"/>
      <c r="C2" s="90"/>
      <c r="D2" s="90"/>
      <c r="E2" s="90"/>
      <c r="F2" s="9"/>
      <c r="G2" s="9"/>
    </row>
    <row r="3" spans="1:7" ht="15.75" hidden="1">
      <c r="A3" s="35"/>
      <c r="B3" s="36"/>
      <c r="C3" s="36"/>
      <c r="D3" s="36"/>
      <c r="E3" s="36"/>
      <c r="F3" s="2"/>
      <c r="G3" s="2"/>
    </row>
    <row r="4" spans="1:7" ht="15.75">
      <c r="A4" s="90" t="s">
        <v>55</v>
      </c>
      <c r="B4" s="90"/>
      <c r="C4" s="90"/>
      <c r="D4" s="90"/>
      <c r="E4" s="90"/>
      <c r="F4" s="2"/>
      <c r="G4" s="2"/>
    </row>
    <row r="5" spans="1:7" ht="12.75">
      <c r="A5" s="10"/>
      <c r="B5" s="2"/>
      <c r="C5" s="2"/>
      <c r="D5" s="2"/>
      <c r="E5" s="2"/>
      <c r="F5" s="2"/>
      <c r="G5" s="2"/>
    </row>
    <row r="6" spans="1:7" ht="12.75">
      <c r="A6" s="85"/>
      <c r="B6" s="86"/>
      <c r="C6" s="87"/>
      <c r="D6" s="87"/>
      <c r="E6" s="87"/>
      <c r="F6" s="87"/>
      <c r="G6" s="87"/>
    </row>
    <row r="7" spans="1:7" ht="12.75" hidden="1">
      <c r="A7" s="3"/>
      <c r="B7" s="3"/>
      <c r="C7" s="3"/>
      <c r="D7" s="3"/>
      <c r="E7" s="3"/>
      <c r="F7" s="9"/>
      <c r="G7" s="9"/>
    </row>
    <row r="8" spans="1:7" ht="12.75" hidden="1">
      <c r="A8" s="3"/>
      <c r="B8" s="3"/>
      <c r="C8" s="3"/>
      <c r="D8" s="3"/>
      <c r="E8" s="3"/>
      <c r="F8" s="9"/>
      <c r="G8" s="9"/>
    </row>
    <row r="9" spans="1:7" ht="12.75" hidden="1">
      <c r="A9" s="3"/>
      <c r="B9" s="3"/>
      <c r="C9" s="3"/>
      <c r="D9" s="3"/>
      <c r="E9" s="3"/>
      <c r="F9" s="9"/>
      <c r="G9" s="9"/>
    </row>
    <row r="10" spans="1:7" ht="12.75" hidden="1">
      <c r="A10" s="3"/>
      <c r="B10" s="3"/>
      <c r="C10" s="3"/>
      <c r="D10" s="3"/>
      <c r="E10" s="3"/>
      <c r="F10" s="9"/>
      <c r="G10" s="9"/>
    </row>
    <row r="11" spans="1:7" ht="12.75" hidden="1">
      <c r="A11" s="3"/>
      <c r="B11" s="3"/>
      <c r="C11" s="3"/>
      <c r="D11" s="3"/>
      <c r="E11" s="3"/>
      <c r="F11" s="9"/>
      <c r="G11" s="9"/>
    </row>
    <row r="12" spans="1:7" ht="41.25" customHeight="1">
      <c r="A12" s="21" t="s">
        <v>12</v>
      </c>
      <c r="B12" s="21" t="s">
        <v>13</v>
      </c>
      <c r="C12" s="21" t="s">
        <v>14</v>
      </c>
      <c r="D12" s="21" t="s">
        <v>15</v>
      </c>
      <c r="E12" s="21" t="s">
        <v>16</v>
      </c>
      <c r="F12" s="9"/>
      <c r="G12" s="9"/>
    </row>
    <row r="13" spans="1:7" ht="49.5" customHeight="1">
      <c r="A13" s="25">
        <v>-21933.34</v>
      </c>
      <c r="B13" s="28">
        <f>35724+9124.99</f>
        <v>44848.99</v>
      </c>
      <c r="C13" s="28">
        <f>35023.85+17655.34</f>
        <v>52679.19</v>
      </c>
      <c r="D13" s="28">
        <v>11700</v>
      </c>
      <c r="E13" s="26">
        <f>A13+C13-D13</f>
        <v>19045.850000000002</v>
      </c>
      <c r="F13" s="4"/>
      <c r="G13" s="4"/>
    </row>
    <row r="14" spans="1:7" ht="51.75" customHeight="1">
      <c r="A14" s="88"/>
      <c r="B14" s="88"/>
      <c r="C14" s="88"/>
      <c r="D14" s="88"/>
      <c r="E14" s="88"/>
      <c r="F14" s="4"/>
      <c r="G14" s="4"/>
    </row>
    <row r="15" spans="1:5" ht="57" customHeight="1">
      <c r="A15" s="23" t="s">
        <v>6</v>
      </c>
      <c r="B15" s="81" t="s">
        <v>17</v>
      </c>
      <c r="C15" s="84"/>
      <c r="D15" s="81" t="s">
        <v>18</v>
      </c>
      <c r="E15" s="82"/>
    </row>
    <row r="16" spans="1:5" ht="12.75" hidden="1">
      <c r="A16" s="16"/>
      <c r="B16" s="16"/>
      <c r="C16" s="16"/>
      <c r="D16" s="16"/>
      <c r="E16" s="16"/>
    </row>
    <row r="17" spans="1:5" ht="12.75" hidden="1">
      <c r="A17" s="15">
        <v>-28791.87</v>
      </c>
      <c r="B17" s="17">
        <f>226756.8+22253</f>
        <v>249009.8</v>
      </c>
      <c r="C17" s="17">
        <f>210424+11554.12</f>
        <v>221978.12</v>
      </c>
      <c r="D17" s="17"/>
      <c r="E17" s="17">
        <f>A17+C17-D17</f>
        <v>193186.25</v>
      </c>
    </row>
    <row r="18" spans="1:5" ht="12.75" hidden="1">
      <c r="A18" s="18"/>
      <c r="B18" s="19"/>
      <c r="C18" s="19"/>
      <c r="D18" s="19"/>
      <c r="E18" s="19"/>
    </row>
    <row r="19" spans="1:5" ht="12.75" hidden="1">
      <c r="A19" s="18"/>
      <c r="B19" s="19"/>
      <c r="C19" s="19"/>
      <c r="D19" s="19"/>
      <c r="E19" s="19"/>
    </row>
    <row r="20" spans="1:5" ht="12.75" hidden="1">
      <c r="A20" s="18"/>
      <c r="B20" s="19"/>
      <c r="C20" s="19"/>
      <c r="D20" s="19"/>
      <c r="E20" s="19"/>
    </row>
    <row r="21" spans="1:5" ht="12.75" hidden="1">
      <c r="A21" s="18"/>
      <c r="B21" s="19"/>
      <c r="C21" s="19"/>
      <c r="D21" s="19"/>
      <c r="E21" s="19"/>
    </row>
    <row r="22" spans="1:5" ht="12.75" hidden="1">
      <c r="A22" s="18"/>
      <c r="B22" s="19"/>
      <c r="C22" s="19"/>
      <c r="D22" s="19"/>
      <c r="E22" s="19"/>
    </row>
    <row r="23" spans="1:5" ht="12.75" hidden="1">
      <c r="A23" s="18"/>
      <c r="B23" s="19"/>
      <c r="C23" s="19"/>
      <c r="D23" s="19"/>
      <c r="E23" s="19"/>
    </row>
    <row r="24" spans="1:5" ht="12.75" hidden="1">
      <c r="A24" s="18"/>
      <c r="B24" s="19"/>
      <c r="C24" s="19"/>
      <c r="D24" s="19"/>
      <c r="E24" s="19"/>
    </row>
    <row r="25" spans="1:5" ht="12.75" hidden="1">
      <c r="A25" s="18"/>
      <c r="B25" s="19"/>
      <c r="C25" s="19"/>
      <c r="D25" s="19"/>
      <c r="E25" s="19"/>
    </row>
    <row r="26" spans="1:5" ht="12.75" hidden="1">
      <c r="A26" s="15">
        <v>-61244.32</v>
      </c>
      <c r="B26" s="17">
        <f>190211.4+25913.56</f>
        <v>216124.96</v>
      </c>
      <c r="C26" s="17">
        <f>158833.4+13454.79</f>
        <v>172288.19</v>
      </c>
      <c r="D26" s="17"/>
      <c r="E26" s="17">
        <f>A26+C26-D26</f>
        <v>111043.87</v>
      </c>
    </row>
    <row r="27" spans="1:5" ht="12.75" hidden="1">
      <c r="A27" s="15"/>
      <c r="B27" s="30"/>
      <c r="C27" s="16"/>
      <c r="D27" s="16"/>
      <c r="E27" s="16"/>
    </row>
    <row r="28" spans="1:5" ht="12.75" hidden="1">
      <c r="A28" s="18"/>
      <c r="B28" s="30"/>
      <c r="C28" s="16"/>
      <c r="D28" s="16"/>
      <c r="E28" s="16"/>
    </row>
    <row r="29" spans="1:5" ht="12.75" hidden="1">
      <c r="A29" s="30"/>
      <c r="B29" s="30"/>
      <c r="C29" s="16"/>
      <c r="D29" s="16"/>
      <c r="E29" s="16"/>
    </row>
    <row r="30" spans="1:5" ht="12.75" hidden="1">
      <c r="A30" s="17"/>
      <c r="B30" s="17"/>
      <c r="C30" s="16"/>
      <c r="D30" s="16"/>
      <c r="E30" s="16"/>
    </row>
    <row r="31" spans="1:5" ht="12.75" hidden="1">
      <c r="A31" s="19"/>
      <c r="B31" s="30"/>
      <c r="C31" s="16"/>
      <c r="D31" s="16"/>
      <c r="E31" s="16"/>
    </row>
    <row r="32" spans="1:5" ht="34.5" customHeight="1">
      <c r="A32" s="25">
        <v>1</v>
      </c>
      <c r="B32" s="77" t="s">
        <v>56</v>
      </c>
      <c r="C32" s="78"/>
      <c r="D32" s="83">
        <v>11700</v>
      </c>
      <c r="E32" s="84"/>
    </row>
    <row r="33" spans="1:5" ht="30" customHeight="1">
      <c r="A33" s="21"/>
      <c r="B33" s="79" t="s">
        <v>0</v>
      </c>
      <c r="C33" s="80"/>
      <c r="D33" s="83">
        <f>SUM(D32)</f>
        <v>11700</v>
      </c>
      <c r="E33" s="84"/>
    </row>
    <row r="34" spans="1:5" ht="13.5" customHeight="1">
      <c r="A34" s="31"/>
      <c r="B34" s="32"/>
      <c r="C34" s="20"/>
      <c r="D34" s="20"/>
      <c r="E34" s="20"/>
    </row>
    <row r="35" spans="1:5" ht="33" customHeight="1">
      <c r="A35" s="33"/>
      <c r="B35" s="34"/>
      <c r="C35" s="20"/>
      <c r="D35" s="20"/>
      <c r="E35" s="20"/>
    </row>
    <row r="36" spans="1:5" ht="12.75" hidden="1">
      <c r="A36" s="33"/>
      <c r="B36" s="34"/>
      <c r="C36" s="20"/>
      <c r="D36" s="20"/>
      <c r="E36" s="20"/>
    </row>
    <row r="37" spans="1:5" ht="12.75" hidden="1">
      <c r="A37" s="33"/>
      <c r="B37" s="34"/>
      <c r="C37" s="20"/>
      <c r="D37" s="20"/>
      <c r="E37" s="20"/>
    </row>
    <row r="38" spans="1:2" ht="12.75">
      <c r="A38" s="5"/>
      <c r="B38" s="6"/>
    </row>
    <row r="39" spans="1:2" ht="34.5" customHeight="1">
      <c r="A39" s="7"/>
      <c r="B39" s="8"/>
    </row>
  </sheetData>
  <sheetProtection/>
  <mergeCells count="11">
    <mergeCell ref="A1:E1"/>
    <mergeCell ref="A2:E2"/>
    <mergeCell ref="A4:E4"/>
    <mergeCell ref="B15:C15"/>
    <mergeCell ref="B32:C32"/>
    <mergeCell ref="B33:C33"/>
    <mergeCell ref="D15:E15"/>
    <mergeCell ref="D32:E32"/>
    <mergeCell ref="D33:E33"/>
    <mergeCell ref="A6:G6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4.125" style="0" customWidth="1"/>
    <col min="2" max="2" width="13.125" style="0" customWidth="1"/>
    <col min="3" max="3" width="17.25390625" style="0" customWidth="1"/>
    <col min="4" max="4" width="16.625" style="0" customWidth="1"/>
    <col min="5" max="5" width="18.125" style="0" customWidth="1"/>
  </cols>
  <sheetData>
    <row r="1" spans="1:4" ht="12.75">
      <c r="A1" s="73" t="s">
        <v>58</v>
      </c>
      <c r="B1" s="73"/>
      <c r="C1" s="74"/>
      <c r="D1" s="74"/>
    </row>
    <row r="2" spans="1:5" ht="12.75">
      <c r="A2" s="73" t="s">
        <v>21</v>
      </c>
      <c r="B2" s="73"/>
      <c r="C2" s="73"/>
      <c r="D2" s="73"/>
      <c r="E2" s="73"/>
    </row>
    <row r="3" spans="1:4" ht="12.75">
      <c r="A3" s="37"/>
      <c r="B3" s="37"/>
      <c r="C3" s="37"/>
      <c r="D3" s="37"/>
    </row>
    <row r="4" spans="1:5" ht="25.5">
      <c r="A4" s="52" t="s">
        <v>1</v>
      </c>
      <c r="B4" s="53" t="s">
        <v>22</v>
      </c>
      <c r="C4" s="52" t="s">
        <v>13</v>
      </c>
      <c r="D4" s="52" t="s">
        <v>14</v>
      </c>
      <c r="E4" s="54" t="s">
        <v>39</v>
      </c>
    </row>
    <row r="5" spans="1:5" ht="24.75" customHeight="1">
      <c r="A5" s="38" t="s">
        <v>24</v>
      </c>
      <c r="B5" s="47" t="s">
        <v>43</v>
      </c>
      <c r="C5" s="47">
        <v>49384.2</v>
      </c>
      <c r="D5" s="47">
        <v>48875.15</v>
      </c>
      <c r="E5" s="47">
        <f>2467.82</f>
        <v>2467.82</v>
      </c>
    </row>
    <row r="6" spans="1:5" ht="27" customHeight="1">
      <c r="A6" s="39" t="s">
        <v>23</v>
      </c>
      <c r="B6" s="55" t="s">
        <v>44</v>
      </c>
      <c r="C6" s="47">
        <v>18751.16</v>
      </c>
      <c r="D6" s="47">
        <v>18425.36</v>
      </c>
      <c r="E6" s="47">
        <v>781.28</v>
      </c>
    </row>
    <row r="7" spans="1:5" ht="33" customHeight="1">
      <c r="A7" s="40" t="s">
        <v>25</v>
      </c>
      <c r="B7" s="56"/>
      <c r="C7" s="47">
        <v>158.16</v>
      </c>
      <c r="D7" s="47">
        <v>45.27</v>
      </c>
      <c r="E7" s="47">
        <v>208.86</v>
      </c>
    </row>
    <row r="8" spans="1:5" ht="29.25" customHeight="1">
      <c r="A8" s="40" t="s">
        <v>26</v>
      </c>
      <c r="B8" s="56"/>
      <c r="C8" s="47">
        <v>13835.29</v>
      </c>
      <c r="D8" s="47">
        <v>12611.72</v>
      </c>
      <c r="E8" s="47">
        <v>1538.53</v>
      </c>
    </row>
    <row r="9" spans="1:5" ht="24.75" customHeight="1">
      <c r="A9" s="41" t="s">
        <v>27</v>
      </c>
      <c r="B9" s="55"/>
      <c r="C9" s="47">
        <v>23675.9</v>
      </c>
      <c r="D9" s="47">
        <v>23315.6</v>
      </c>
      <c r="E9" s="47">
        <v>1094.68</v>
      </c>
    </row>
    <row r="10" spans="1:5" ht="24" customHeight="1">
      <c r="A10" s="39" t="s">
        <v>28</v>
      </c>
      <c r="B10" s="55" t="s">
        <v>45</v>
      </c>
      <c r="C10" s="47">
        <v>208415.63</v>
      </c>
      <c r="D10" s="47">
        <v>198075</v>
      </c>
      <c r="E10" s="47">
        <f>25169.34</f>
        <v>25169.34</v>
      </c>
    </row>
    <row r="11" spans="1:5" ht="23.25" customHeight="1">
      <c r="A11" s="39" t="s">
        <v>29</v>
      </c>
      <c r="B11" s="55" t="s">
        <v>46</v>
      </c>
      <c r="C11" s="47">
        <v>53964.18</v>
      </c>
      <c r="D11" s="47">
        <v>54143.74</v>
      </c>
      <c r="E11" s="47">
        <v>3150.41</v>
      </c>
    </row>
    <row r="12" spans="1:5" ht="20.25" customHeight="1">
      <c r="A12" s="39" t="s">
        <v>30</v>
      </c>
      <c r="B12" s="55"/>
      <c r="C12" s="47">
        <v>2297.47</v>
      </c>
      <c r="D12" s="47">
        <v>2239.76</v>
      </c>
      <c r="E12" s="47">
        <v>178.23</v>
      </c>
    </row>
    <row r="13" spans="1:5" ht="26.25" customHeight="1">
      <c r="A13" s="58" t="s">
        <v>0</v>
      </c>
      <c r="B13" s="58"/>
      <c r="C13" s="58">
        <f>SUM(C5:C12)</f>
        <v>370481.98999999993</v>
      </c>
      <c r="D13" s="58">
        <f>SUM(D5:D12)</f>
        <v>357731.6</v>
      </c>
      <c r="E13" s="58">
        <f>SUM(E5:E12)</f>
        <v>34589.15</v>
      </c>
    </row>
    <row r="14" spans="2:5" ht="12.75">
      <c r="B14" s="57"/>
      <c r="C14" s="57"/>
      <c r="D14" s="57"/>
      <c r="E14" s="57"/>
    </row>
  </sheetData>
  <sheetProtection/>
  <mergeCells count="2">
    <mergeCell ref="A1:D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2016-03-28T20:13:07Z</cp:lastPrinted>
  <dcterms:created xsi:type="dcterms:W3CDTF">2005-08-01T12:04:50Z</dcterms:created>
  <dcterms:modified xsi:type="dcterms:W3CDTF">2017-03-21T18:41:55Z</dcterms:modified>
  <cp:category/>
  <cp:version/>
  <cp:contentType/>
  <cp:contentStatus/>
</cp:coreProperties>
</file>