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645" activeTab="0"/>
  </bookViews>
  <sheets>
    <sheet name="отчёт о сост. лиц. счёта" sheetId="1" r:id="rId1"/>
    <sheet name="содерж." sheetId="2" r:id="rId2"/>
    <sheet name="коммунальные услуги" sheetId="3" r:id="rId3"/>
    <sheet name="текущий ремонт" sheetId="4" r:id="rId4"/>
  </sheets>
  <definedNames/>
  <calcPr fullCalcOnLoad="1"/>
</workbook>
</file>

<file path=xl/sharedStrings.xml><?xml version="1.0" encoding="utf-8"?>
<sst xmlns="http://schemas.openxmlformats.org/spreadsheetml/2006/main" count="84" uniqueCount="67">
  <si>
    <t>итого</t>
  </si>
  <si>
    <t>наименование услуг</t>
  </si>
  <si>
    <t>остаток на начало года</t>
  </si>
  <si>
    <t>текущий ремонт общедомового имущества</t>
  </si>
  <si>
    <t>коммунальные услуги</t>
  </si>
  <si>
    <t>вознагражд. старш. по дому</t>
  </si>
  <si>
    <t>содержание общедомового имущества, в т.ч.:</t>
  </si>
  <si>
    <t xml:space="preserve"> № п.п</t>
  </si>
  <si>
    <t>общая площадь помещений</t>
  </si>
  <si>
    <t>2839,00 м2</t>
  </si>
  <si>
    <t xml:space="preserve">тариф по услуге содержание     </t>
  </si>
  <si>
    <t xml:space="preserve">тариф по текущему ремонту </t>
  </si>
  <si>
    <t>остаток на начало года, руб.</t>
  </si>
  <si>
    <t>начислено, руб.</t>
  </si>
  <si>
    <t>поступило, руб.</t>
  </si>
  <si>
    <t>расходы, руб.</t>
  </si>
  <si>
    <t>остаток на конец года, руб.</t>
  </si>
  <si>
    <t>ул. Веденеева, д. 10</t>
  </si>
  <si>
    <t>Информация по услуге  текущий ремонт общедомового имущества</t>
  </si>
  <si>
    <t>наименование работ,услуг</t>
  </si>
  <si>
    <t>стоимость выполненных работ, услуг, руб.</t>
  </si>
  <si>
    <t>Информация по услуге содержание общедомового имущества</t>
  </si>
  <si>
    <t>налог в связи с применением УСН</t>
  </si>
  <si>
    <t>расходы по управлению домом</t>
  </si>
  <si>
    <t>Информация о начислении и поступлении платежей по коммунальным услугам</t>
  </si>
  <si>
    <t>объём потребления</t>
  </si>
  <si>
    <t>холодное водоснабжение</t>
  </si>
  <si>
    <t>холодное водоснабжение на ОДН</t>
  </si>
  <si>
    <t>горячее водоснабжение</t>
  </si>
  <si>
    <t>горячее водоснабжение на ОДН</t>
  </si>
  <si>
    <t>канализация</t>
  </si>
  <si>
    <t>общий свет</t>
  </si>
  <si>
    <t>отопление</t>
  </si>
  <si>
    <t xml:space="preserve">электроэнергия </t>
  </si>
  <si>
    <t>электроэнергия на ОДН</t>
  </si>
  <si>
    <t>5,00 руб./м2</t>
  </si>
  <si>
    <t>0,7 руб./м2</t>
  </si>
  <si>
    <t>благоустройство и обеспечение сан. состояния жилого здания и придомовой территории</t>
  </si>
  <si>
    <t>техническое обслуживание внутридомового  оборудования</t>
  </si>
  <si>
    <t>содержание аварийно-диспетчерской  службы</t>
  </si>
  <si>
    <t>комиссионный сбор (расчётно-кассовое обслуживание)</t>
  </si>
  <si>
    <t xml:space="preserve">задолженность, руб. </t>
  </si>
  <si>
    <t>содержание несущих и ненесущих конструкций дома</t>
  </si>
  <si>
    <t>вывоз ТКО</t>
  </si>
  <si>
    <t>,</t>
  </si>
  <si>
    <t>3683,9 м3</t>
  </si>
  <si>
    <t>1492,9 м3</t>
  </si>
  <si>
    <t>528,92 гкал</t>
  </si>
  <si>
    <t>81709 квтч</t>
  </si>
  <si>
    <t>12,50 руб./м2</t>
  </si>
  <si>
    <t>вознагражд. председ. совета дома</t>
  </si>
  <si>
    <t>2,72руб./м2</t>
  </si>
  <si>
    <t>ул. Веденеева д.10,  2016 г.</t>
  </si>
  <si>
    <t>ул. Веденеева, д.10, 2016 г.</t>
  </si>
  <si>
    <t>прочие расходы</t>
  </si>
  <si>
    <t>ул. Веденеева , д. 10, 2016 г.</t>
  </si>
  <si>
    <t>2016 год</t>
  </si>
  <si>
    <t>Установка радиатора отопления в подвале</t>
  </si>
  <si>
    <t>Ремонт межпанельных швов</t>
  </si>
  <si>
    <t>Ремонт системы отопления (1 подъезд)</t>
  </si>
  <si>
    <t>Ремонт водосточной системы</t>
  </si>
  <si>
    <t>Ремонт плиточн. покрытия в подъездах</t>
  </si>
  <si>
    <t>Замена задвижек системы отопления</t>
  </si>
  <si>
    <t>Изоляция трубопроводов системы отопления</t>
  </si>
  <si>
    <t>Установка общедомового прибоа учёта ХВС</t>
  </si>
  <si>
    <t>Замена водосточных труб</t>
  </si>
  <si>
    <t>Ремонт и изготовление четырёх чердачных окон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</si>
</sst>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"/>
    <numFmt numFmtId="168" formatCode="0.0000000"/>
    <numFmt numFmtId="169" formatCode="0.00000"/>
  </numFmts>
  <fonts count="4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2"/>
      <name val="Arial Cyr"/>
      <family val="2"/>
    </font>
    <font>
      <u val="single"/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9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right"/>
    </xf>
    <xf numFmtId="0" fontId="2" fillId="35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5" borderId="10" xfId="0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/>
    </xf>
    <xf numFmtId="0" fontId="2" fillId="35" borderId="10" xfId="0" applyFont="1" applyFill="1" applyBorder="1" applyAlignment="1">
      <alignment horizontal="right"/>
    </xf>
    <xf numFmtId="0" fontId="2" fillId="35" borderId="10" xfId="0" applyFont="1" applyFill="1" applyBorder="1" applyAlignment="1">
      <alignment horizontal="center"/>
    </xf>
    <xf numFmtId="0" fontId="0" fillId="0" borderId="10" xfId="0" applyFill="1" applyBorder="1" applyAlignment="1">
      <alignment vertical="center" wrapText="1"/>
    </xf>
    <xf numFmtId="0" fontId="2" fillId="34" borderId="10" xfId="0" applyFont="1" applyFill="1" applyBorder="1" applyAlignment="1">
      <alignment/>
    </xf>
    <xf numFmtId="0" fontId="7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right" wrapText="1"/>
    </xf>
    <xf numFmtId="0" fontId="7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8" fillId="34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2" fontId="8" fillId="0" borderId="13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2" fontId="44" fillId="34" borderId="13" xfId="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44" fillId="34" borderId="13" xfId="0" applyFont="1" applyFill="1" applyBorder="1" applyAlignment="1">
      <alignment vertical="top" wrapText="1"/>
    </xf>
    <xf numFmtId="0" fontId="8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44" fillId="34" borderId="15" xfId="0" applyNumberFormat="1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44" fillId="34" borderId="15" xfId="0" applyFont="1" applyFill="1" applyBorder="1" applyAlignment="1">
      <alignment vertical="top" wrapText="1"/>
    </xf>
    <xf numFmtId="0" fontId="7" fillId="0" borderId="16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2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11" xfId="0" applyFill="1" applyBorder="1" applyAlignment="1">
      <alignment vertical="center"/>
    </xf>
    <xf numFmtId="0" fontId="5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/>
    </xf>
    <xf numFmtId="0" fontId="0" fillId="0" borderId="10" xfId="0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2">
      <selection activeCell="A27" sqref="A27:F27"/>
    </sheetView>
  </sheetViews>
  <sheetFormatPr defaultColWidth="9.00390625" defaultRowHeight="12.75"/>
  <cols>
    <col min="1" max="1" width="21.25390625" style="0" customWidth="1"/>
    <col min="2" max="2" width="16.125" style="0" customWidth="1"/>
    <col min="3" max="3" width="13.375" style="0" customWidth="1"/>
    <col min="4" max="4" width="12.375" style="0" customWidth="1"/>
    <col min="5" max="5" width="16.375" style="0" customWidth="1"/>
    <col min="6" max="6" width="14.125" style="0" customWidth="1"/>
    <col min="8" max="8" width="9.625" style="0" bestFit="1" customWidth="1"/>
  </cols>
  <sheetData>
    <row r="1" spans="1:6" ht="15.75">
      <c r="A1" s="55" t="s">
        <v>52</v>
      </c>
      <c r="B1" s="56"/>
      <c r="C1" s="56"/>
      <c r="D1" s="56"/>
      <c r="E1" s="56"/>
      <c r="F1" s="56"/>
    </row>
    <row r="2" spans="1:6" ht="12.75">
      <c r="A2" s="60"/>
      <c r="B2" s="61"/>
      <c r="C2" s="61"/>
      <c r="D2" s="61"/>
      <c r="E2" s="61"/>
      <c r="F2" s="61"/>
    </row>
    <row r="3" spans="1:6" ht="12.75">
      <c r="A3" s="7" t="s">
        <v>8</v>
      </c>
      <c r="B3" s="8"/>
      <c r="C3" s="10" t="s">
        <v>9</v>
      </c>
      <c r="D3" s="4"/>
      <c r="E3" s="4"/>
      <c r="F3" s="4"/>
    </row>
    <row r="4" spans="1:9" ht="12.75">
      <c r="A4" s="9" t="s">
        <v>10</v>
      </c>
      <c r="B4" s="9"/>
      <c r="C4" s="39" t="s">
        <v>49</v>
      </c>
      <c r="D4" s="6"/>
      <c r="E4" s="6"/>
      <c r="F4" s="6"/>
      <c r="G4" s="6"/>
      <c r="H4" s="6"/>
      <c r="I4" s="6"/>
    </row>
    <row r="5" spans="1:9" ht="12.75">
      <c r="A5" s="53" t="s">
        <v>11</v>
      </c>
      <c r="B5" s="53"/>
      <c r="C5" s="39" t="s">
        <v>35</v>
      </c>
      <c r="D5" s="6"/>
      <c r="E5" s="6"/>
      <c r="F5" s="6"/>
      <c r="G5" s="6"/>
      <c r="H5" s="6"/>
      <c r="I5" s="6"/>
    </row>
    <row r="6" spans="1:9" ht="12.75">
      <c r="A6" s="62" t="s">
        <v>50</v>
      </c>
      <c r="B6" s="63"/>
      <c r="C6" s="39" t="s">
        <v>36</v>
      </c>
      <c r="D6" s="6"/>
      <c r="E6" s="6"/>
      <c r="F6" s="6"/>
      <c r="G6" s="6"/>
      <c r="H6" s="6"/>
      <c r="I6" s="6"/>
    </row>
    <row r="7" spans="1:9" ht="12.75">
      <c r="A7" s="53" t="s">
        <v>43</v>
      </c>
      <c r="B7" s="53"/>
      <c r="C7" s="39" t="s">
        <v>51</v>
      </c>
      <c r="D7" s="6"/>
      <c r="E7" s="6"/>
      <c r="F7" s="6"/>
      <c r="G7" s="6"/>
      <c r="H7" s="6"/>
      <c r="I7" s="6"/>
    </row>
    <row r="8" spans="1:9" ht="12.75">
      <c r="A8" s="59"/>
      <c r="B8" s="59"/>
      <c r="C8" s="59"/>
      <c r="D8" s="59"/>
      <c r="E8" s="59"/>
      <c r="F8" s="59"/>
      <c r="G8" s="59"/>
      <c r="H8" s="59"/>
      <c r="I8" s="59"/>
    </row>
    <row r="9" spans="1:9" ht="12.75" hidden="1">
      <c r="A9" s="57"/>
      <c r="B9" s="57"/>
      <c r="C9" s="57"/>
      <c r="D9" s="57"/>
      <c r="E9" s="57"/>
      <c r="F9" s="57"/>
      <c r="G9" s="57"/>
      <c r="H9" s="57"/>
      <c r="I9" s="57"/>
    </row>
    <row r="10" spans="1:9" ht="12.75" hidden="1">
      <c r="A10" s="58"/>
      <c r="B10" s="58"/>
      <c r="C10" s="58"/>
      <c r="D10" s="58"/>
      <c r="E10" s="58"/>
      <c r="F10" s="58"/>
      <c r="G10" s="58"/>
      <c r="H10" s="58"/>
      <c r="I10" s="58"/>
    </row>
    <row r="11" spans="1:9" ht="12.75" hidden="1">
      <c r="A11" s="54"/>
      <c r="B11" s="54"/>
      <c r="C11" s="54"/>
      <c r="D11" s="54"/>
      <c r="E11" s="54"/>
      <c r="F11" s="54"/>
      <c r="G11" s="54"/>
      <c r="H11" s="54"/>
      <c r="I11" s="54"/>
    </row>
    <row r="12" spans="1:6" ht="39" customHeight="1">
      <c r="A12" s="11" t="s">
        <v>1</v>
      </c>
      <c r="B12" s="11" t="s">
        <v>12</v>
      </c>
      <c r="C12" s="11" t="s">
        <v>13</v>
      </c>
      <c r="D12" s="11" t="s">
        <v>14</v>
      </c>
      <c r="E12" s="11" t="s">
        <v>15</v>
      </c>
      <c r="F12" s="11" t="s">
        <v>16</v>
      </c>
    </row>
    <row r="13" spans="1:6" ht="12.75" hidden="1">
      <c r="A13" s="13"/>
      <c r="B13" s="13"/>
      <c r="C13" s="13"/>
      <c r="D13" s="13"/>
      <c r="E13" s="13"/>
      <c r="F13" s="13"/>
    </row>
    <row r="14" spans="1:6" ht="12.75" hidden="1">
      <c r="A14" s="13"/>
      <c r="B14" s="13"/>
      <c r="C14" s="13"/>
      <c r="D14" s="13"/>
      <c r="E14" s="13"/>
      <c r="F14" s="13"/>
    </row>
    <row r="15" spans="1:6" ht="12.75" hidden="1">
      <c r="A15" s="13"/>
      <c r="B15" s="13"/>
      <c r="C15" s="13"/>
      <c r="D15" s="13"/>
      <c r="E15" s="13"/>
      <c r="F15" s="13"/>
    </row>
    <row r="16" spans="1:6" ht="12.75" hidden="1">
      <c r="A16" s="13"/>
      <c r="B16" s="13"/>
      <c r="C16" s="13"/>
      <c r="D16" s="13"/>
      <c r="E16" s="13"/>
      <c r="F16" s="13"/>
    </row>
    <row r="17" spans="1:6" ht="45" customHeight="1">
      <c r="A17" s="14" t="s">
        <v>6</v>
      </c>
      <c r="B17" s="46">
        <v>-53041.19</v>
      </c>
      <c r="C17" s="47">
        <f>413087.5+12809.16</f>
        <v>425896.66</v>
      </c>
      <c r="D17" s="47">
        <f>421494.58+12787.98</f>
        <v>434282.56</v>
      </c>
      <c r="E17" s="47">
        <v>425896.66</v>
      </c>
      <c r="F17" s="47">
        <f>B17+D17-E17</f>
        <v>-44655.28999999998</v>
      </c>
    </row>
    <row r="18" spans="1:6" ht="74.25" customHeight="1" hidden="1">
      <c r="A18" s="16"/>
      <c r="B18" s="48"/>
      <c r="C18" s="49"/>
      <c r="D18" s="49"/>
      <c r="E18" s="49"/>
      <c r="F18" s="49"/>
    </row>
    <row r="19" spans="1:6" ht="56.25" customHeight="1" hidden="1">
      <c r="A19" s="16"/>
      <c r="B19" s="48"/>
      <c r="C19" s="49"/>
      <c r="D19" s="49"/>
      <c r="E19" s="49"/>
      <c r="F19" s="49"/>
    </row>
    <row r="20" spans="1:6" ht="32.25" customHeight="1" hidden="1">
      <c r="A20" s="16"/>
      <c r="B20" s="48"/>
      <c r="C20" s="49"/>
      <c r="D20" s="49"/>
      <c r="E20" s="49"/>
      <c r="F20" s="49"/>
    </row>
    <row r="21" spans="1:6" ht="29.25" customHeight="1" hidden="1">
      <c r="A21" s="16"/>
      <c r="B21" s="48"/>
      <c r="C21" s="49"/>
      <c r="D21" s="49"/>
      <c r="E21" s="49"/>
      <c r="F21" s="49"/>
    </row>
    <row r="22" spans="1:6" ht="51" customHeight="1" hidden="1">
      <c r="A22" s="16"/>
      <c r="B22" s="48"/>
      <c r="C22" s="49"/>
      <c r="D22" s="49"/>
      <c r="E22" s="49"/>
      <c r="F22" s="49"/>
    </row>
    <row r="23" spans="1:6" ht="15.75" hidden="1">
      <c r="A23" s="16"/>
      <c r="B23" s="48"/>
      <c r="C23" s="49"/>
      <c r="D23" s="49"/>
      <c r="E23" s="49"/>
      <c r="F23" s="49"/>
    </row>
    <row r="24" spans="1:6" ht="15.75" hidden="1">
      <c r="A24" s="16"/>
      <c r="B24" s="48"/>
      <c r="C24" s="49"/>
      <c r="D24" s="49"/>
      <c r="E24" s="49"/>
      <c r="F24" s="49"/>
    </row>
    <row r="25" spans="1:9" ht="33" customHeight="1" hidden="1">
      <c r="A25" s="16"/>
      <c r="B25" s="48"/>
      <c r="C25" s="49"/>
      <c r="D25" s="49"/>
      <c r="E25" s="49"/>
      <c r="F25" s="49"/>
      <c r="H25" s="1"/>
      <c r="I25" s="1"/>
    </row>
    <row r="26" spans="1:6" ht="59.25" customHeight="1">
      <c r="A26" s="17" t="s">
        <v>3</v>
      </c>
      <c r="B26" s="86">
        <v>13276.47</v>
      </c>
      <c r="C26" s="87">
        <f>165235+5012.28</f>
        <v>170247.28</v>
      </c>
      <c r="D26" s="87">
        <f>165833.79+5003.99</f>
        <v>170837.78</v>
      </c>
      <c r="E26" s="87">
        <v>193305.39</v>
      </c>
      <c r="F26" s="88">
        <f>B26+D26-E26</f>
        <v>-9191.140000000014</v>
      </c>
    </row>
    <row r="27" spans="1:6" ht="50.25" customHeight="1">
      <c r="A27" s="38" t="s">
        <v>43</v>
      </c>
      <c r="B27" s="43"/>
      <c r="C27" s="45">
        <v>90825.16</v>
      </c>
      <c r="D27" s="45">
        <v>81764.01</v>
      </c>
      <c r="E27" s="45">
        <v>110184.53</v>
      </c>
      <c r="F27" s="45">
        <f>D27-E27</f>
        <v>-28420.520000000004</v>
      </c>
    </row>
    <row r="28" spans="1:6" ht="36.75" customHeight="1">
      <c r="A28" s="17" t="s">
        <v>4</v>
      </c>
      <c r="B28" s="45"/>
      <c r="C28" s="45">
        <v>1952853.36</v>
      </c>
      <c r="D28" s="45">
        <v>1933840.12</v>
      </c>
      <c r="E28" s="45"/>
      <c r="F28" s="45"/>
    </row>
    <row r="29" spans="1:11" ht="33.75" customHeight="1">
      <c r="A29" s="17" t="s">
        <v>5</v>
      </c>
      <c r="B29" s="45">
        <v>-2645.79</v>
      </c>
      <c r="C29" s="45">
        <f>23174.13+742.56</f>
        <v>23916.690000000002</v>
      </c>
      <c r="D29" s="45">
        <f>23224.15+741.31</f>
        <v>23965.460000000003</v>
      </c>
      <c r="E29" s="45">
        <v>23846.4</v>
      </c>
      <c r="F29" s="45">
        <f>D29-E29</f>
        <v>119.06000000000131</v>
      </c>
      <c r="K29" s="2"/>
    </row>
    <row r="30" spans="1:6" ht="16.5" hidden="1" thickBot="1">
      <c r="A30" s="13"/>
      <c r="B30" s="49"/>
      <c r="C30" s="49"/>
      <c r="D30" s="49"/>
      <c r="E30" s="49"/>
      <c r="F30" s="49"/>
    </row>
    <row r="31" spans="1:6" ht="16.5" hidden="1" thickBot="1">
      <c r="A31" s="13"/>
      <c r="B31" s="49"/>
      <c r="C31" s="49"/>
      <c r="D31" s="49"/>
      <c r="E31" s="49"/>
      <c r="F31" s="49"/>
    </row>
    <row r="32" spans="1:6" ht="16.5" hidden="1" thickBot="1">
      <c r="A32" s="13"/>
      <c r="B32" s="49"/>
      <c r="C32" s="49"/>
      <c r="D32" s="49"/>
      <c r="E32" s="49"/>
      <c r="F32" s="49"/>
    </row>
    <row r="33" spans="1:6" ht="16.5" hidden="1" thickBot="1">
      <c r="A33" s="13"/>
      <c r="B33" s="49"/>
      <c r="C33" s="50"/>
      <c r="D33" s="49"/>
      <c r="E33" s="49"/>
      <c r="F33" s="49"/>
    </row>
    <row r="34" spans="1:6" ht="16.5" hidden="1" thickBot="1">
      <c r="A34" s="13"/>
      <c r="B34" s="49"/>
      <c r="C34" s="49"/>
      <c r="D34" s="49"/>
      <c r="E34" s="49"/>
      <c r="F34" s="49"/>
    </row>
    <row r="35" spans="1:6" ht="43.5" customHeight="1" hidden="1">
      <c r="A35" s="13"/>
      <c r="B35" s="49"/>
      <c r="C35" s="49"/>
      <c r="D35" s="49"/>
      <c r="E35" s="49"/>
      <c r="F35" s="49"/>
    </row>
    <row r="36" spans="1:6" ht="16.5" hidden="1" thickBot="1">
      <c r="A36" s="13"/>
      <c r="B36" s="49"/>
      <c r="C36" s="51"/>
      <c r="D36" s="49"/>
      <c r="E36" s="49"/>
      <c r="F36" s="49"/>
    </row>
    <row r="37" spans="1:6" ht="36.75" customHeight="1">
      <c r="A37" s="24" t="s">
        <v>0</v>
      </c>
      <c r="B37" s="52">
        <f>SUM(B17:B36)</f>
        <v>-42410.51</v>
      </c>
      <c r="C37" s="52">
        <f>SUM(C15:C36)</f>
        <v>2663739.15</v>
      </c>
      <c r="D37" s="52">
        <f>SUM(D15:D36)</f>
        <v>2644689.93</v>
      </c>
      <c r="E37" s="52">
        <f>SUM(E17:E36)</f>
        <v>753232.9800000001</v>
      </c>
      <c r="F37" s="52">
        <f>SUM(F17:F36)</f>
        <v>-82147.89</v>
      </c>
    </row>
    <row r="38" spans="1:6" ht="12.75">
      <c r="A38" s="18"/>
      <c r="B38" s="18"/>
      <c r="C38" s="18"/>
      <c r="D38" s="18"/>
      <c r="E38" s="19"/>
      <c r="F38" s="18"/>
    </row>
    <row r="39" spans="1:6" ht="12.75">
      <c r="A39" s="20"/>
      <c r="B39" s="20"/>
      <c r="C39" s="20"/>
      <c r="D39" s="20"/>
      <c r="E39" s="20"/>
      <c r="F39" s="20"/>
    </row>
  </sheetData>
  <sheetProtection/>
  <mergeCells count="9">
    <mergeCell ref="A5:B5"/>
    <mergeCell ref="A11:I11"/>
    <mergeCell ref="A1:F1"/>
    <mergeCell ref="A9:I9"/>
    <mergeCell ref="A10:I10"/>
    <mergeCell ref="A8:I8"/>
    <mergeCell ref="A2:F2"/>
    <mergeCell ref="A7:B7"/>
    <mergeCell ref="A6:B6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6">
      <selection activeCell="E14" sqref="E14"/>
    </sheetView>
  </sheetViews>
  <sheetFormatPr defaultColWidth="9.00390625" defaultRowHeight="12.75"/>
  <cols>
    <col min="1" max="1" width="19.125" style="0" customWidth="1"/>
    <col min="2" max="2" width="16.125" style="0" customWidth="1"/>
    <col min="3" max="3" width="12.875" style="0" customWidth="1"/>
    <col min="4" max="4" width="12.75390625" style="0" customWidth="1"/>
    <col min="5" max="5" width="11.25390625" style="0" customWidth="1"/>
    <col min="6" max="6" width="11.375" style="0" customWidth="1"/>
  </cols>
  <sheetData>
    <row r="1" spans="1:6" ht="12.75">
      <c r="A1" s="60" t="s">
        <v>53</v>
      </c>
      <c r="B1" s="61"/>
      <c r="C1" s="61"/>
      <c r="D1" s="61"/>
      <c r="E1" s="61"/>
      <c r="F1" s="61"/>
    </row>
    <row r="2" spans="1:6" ht="12.75">
      <c r="A2" s="60" t="s">
        <v>21</v>
      </c>
      <c r="B2" s="61"/>
      <c r="C2" s="61"/>
      <c r="D2" s="61"/>
      <c r="E2" s="61"/>
      <c r="F2" s="61"/>
    </row>
    <row r="3" spans="1:9" ht="12.75">
      <c r="A3" s="59"/>
      <c r="B3" s="59"/>
      <c r="C3" s="59"/>
      <c r="D3" s="59"/>
      <c r="E3" s="59"/>
      <c r="F3" s="59"/>
      <c r="G3" s="59"/>
      <c r="H3" s="59"/>
      <c r="I3" s="59"/>
    </row>
    <row r="4" spans="1:6" ht="38.25">
      <c r="A4" s="25" t="s">
        <v>1</v>
      </c>
      <c r="B4" s="25" t="s">
        <v>12</v>
      </c>
      <c r="C4" s="25" t="s">
        <v>13</v>
      </c>
      <c r="D4" s="25" t="s">
        <v>14</v>
      </c>
      <c r="E4" s="25" t="s">
        <v>15</v>
      </c>
      <c r="F4" s="25" t="s">
        <v>16</v>
      </c>
    </row>
    <row r="5" spans="1:6" ht="38.25">
      <c r="A5" s="26" t="s">
        <v>6</v>
      </c>
      <c r="B5" s="15">
        <v>-53041.19</v>
      </c>
      <c r="C5" s="22">
        <f>413087.5+12809.16</f>
        <v>425896.66</v>
      </c>
      <c r="D5" s="22">
        <f>421494.58+12787.98</f>
        <v>434282.56</v>
      </c>
      <c r="E5" s="22">
        <v>425896.66</v>
      </c>
      <c r="F5" s="22">
        <f>B5+D5-E5</f>
        <v>-44655.28999999998</v>
      </c>
    </row>
    <row r="6" spans="1:6" ht="85.5" customHeight="1">
      <c r="A6" s="27" t="s">
        <v>37</v>
      </c>
      <c r="B6" s="28"/>
      <c r="C6" s="29"/>
      <c r="D6" s="29"/>
      <c r="E6" s="29">
        <v>139574.69</v>
      </c>
      <c r="F6" s="29"/>
    </row>
    <row r="7" spans="1:6" ht="51" customHeight="1">
      <c r="A7" s="27" t="s">
        <v>38</v>
      </c>
      <c r="B7" s="28"/>
      <c r="C7" s="29"/>
      <c r="D7" s="29"/>
      <c r="E7" s="29">
        <v>77809.26</v>
      </c>
      <c r="F7" s="29"/>
    </row>
    <row r="8" spans="1:6" ht="51" customHeight="1">
      <c r="A8" s="27" t="s">
        <v>42</v>
      </c>
      <c r="B8" s="28"/>
      <c r="C8" s="29"/>
      <c r="D8" s="29"/>
      <c r="E8" s="29">
        <v>5539.54</v>
      </c>
      <c r="F8" s="29"/>
    </row>
    <row r="9" spans="1:6" ht="52.5" customHeight="1">
      <c r="A9" s="27" t="s">
        <v>39</v>
      </c>
      <c r="B9" s="28"/>
      <c r="C9" s="29"/>
      <c r="D9" s="29"/>
      <c r="E9" s="29">
        <v>33224.17</v>
      </c>
      <c r="F9" s="29"/>
    </row>
    <row r="10" spans="1:6" ht="33" customHeight="1">
      <c r="A10" s="27" t="s">
        <v>54</v>
      </c>
      <c r="B10" s="28"/>
      <c r="C10" s="29"/>
      <c r="D10" s="29"/>
      <c r="E10" s="29">
        <v>7159.16</v>
      </c>
      <c r="F10" s="29"/>
    </row>
    <row r="11" spans="1:6" ht="39" customHeight="1">
      <c r="A11" s="27" t="s">
        <v>22</v>
      </c>
      <c r="B11" s="28"/>
      <c r="C11" s="29"/>
      <c r="D11" s="29"/>
      <c r="E11" s="29">
        <v>14203</v>
      </c>
      <c r="F11" s="29"/>
    </row>
    <row r="12" spans="1:6" ht="48" customHeight="1">
      <c r="A12" s="27" t="s">
        <v>40</v>
      </c>
      <c r="B12" s="28"/>
      <c r="C12" s="29"/>
      <c r="D12" s="29"/>
      <c r="E12" s="29">
        <v>77302.25</v>
      </c>
      <c r="F12" s="29"/>
    </row>
    <row r="13" spans="1:9" ht="33" customHeight="1">
      <c r="A13" s="27" t="s">
        <v>23</v>
      </c>
      <c r="B13" s="28"/>
      <c r="C13" s="29"/>
      <c r="D13" s="29"/>
      <c r="E13" s="29">
        <v>71084.59</v>
      </c>
      <c r="F13" s="29"/>
      <c r="H13" s="1"/>
      <c r="I13" s="1"/>
    </row>
  </sheetData>
  <sheetProtection/>
  <mergeCells count="3">
    <mergeCell ref="A1:F1"/>
    <mergeCell ref="A2:F2"/>
    <mergeCell ref="A3:I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21.625" style="0" customWidth="1"/>
    <col min="2" max="2" width="14.25390625" style="0" customWidth="1"/>
    <col min="3" max="3" width="15.375" style="0" customWidth="1"/>
    <col min="4" max="4" width="14.25390625" style="0" customWidth="1"/>
    <col min="5" max="5" width="16.00390625" style="0" customWidth="1"/>
  </cols>
  <sheetData>
    <row r="1" spans="1:5" ht="18" customHeight="1">
      <c r="A1" s="64" t="s">
        <v>55</v>
      </c>
      <c r="B1" s="64"/>
      <c r="C1" s="64"/>
      <c r="D1" s="64"/>
      <c r="E1" s="64"/>
    </row>
    <row r="2" spans="1:5" ht="17.25" customHeight="1">
      <c r="A2" s="60" t="s">
        <v>24</v>
      </c>
      <c r="B2" s="60"/>
      <c r="C2" s="60"/>
      <c r="D2" s="60"/>
      <c r="E2" s="60"/>
    </row>
    <row r="3" spans="1:4" ht="17.25" customHeight="1">
      <c r="A3" s="23"/>
      <c r="B3" s="23"/>
      <c r="C3" s="23"/>
      <c r="D3" s="23"/>
    </row>
    <row r="4" spans="1:5" ht="30.75" customHeight="1">
      <c r="A4" s="30" t="s">
        <v>1</v>
      </c>
      <c r="B4" s="30" t="s">
        <v>25</v>
      </c>
      <c r="C4" s="30" t="s">
        <v>13</v>
      </c>
      <c r="D4" s="30" t="s">
        <v>14</v>
      </c>
      <c r="E4" s="30" t="s">
        <v>41</v>
      </c>
    </row>
    <row r="5" spans="1:5" ht="25.5">
      <c r="A5" s="34" t="s">
        <v>26</v>
      </c>
      <c r="B5" s="31" t="s">
        <v>45</v>
      </c>
      <c r="C5" s="29">
        <v>139768.22</v>
      </c>
      <c r="D5" s="29">
        <v>141254.81</v>
      </c>
      <c r="E5" s="32">
        <f>16511.96-528.39</f>
        <v>15983.57</v>
      </c>
    </row>
    <row r="6" spans="1:5" ht="38.25">
      <c r="A6" s="34" t="s">
        <v>27</v>
      </c>
      <c r="B6" s="33"/>
      <c r="C6" s="29">
        <v>8790.08</v>
      </c>
      <c r="D6" s="29">
        <v>9504.73</v>
      </c>
      <c r="E6" s="32">
        <v>1901.22</v>
      </c>
    </row>
    <row r="7" spans="1:5" ht="23.25" customHeight="1">
      <c r="A7" s="8" t="s">
        <v>28</v>
      </c>
      <c r="B7" s="31" t="s">
        <v>46</v>
      </c>
      <c r="C7" s="29">
        <v>295461.1</v>
      </c>
      <c r="D7" s="29">
        <v>312802.67</v>
      </c>
      <c r="E7" s="32">
        <v>27358.36</v>
      </c>
    </row>
    <row r="8" spans="1:5" ht="46.5" customHeight="1">
      <c r="A8" s="34" t="s">
        <v>29</v>
      </c>
      <c r="B8" s="33"/>
      <c r="C8" s="29">
        <v>-6295.32</v>
      </c>
      <c r="D8" s="29">
        <v>-1944.67</v>
      </c>
      <c r="E8" s="32">
        <f>569.35-551.06</f>
        <v>18.290000000000077</v>
      </c>
    </row>
    <row r="9" spans="1:5" ht="18" customHeight="1">
      <c r="A9" s="35" t="s">
        <v>30</v>
      </c>
      <c r="B9" s="31"/>
      <c r="C9" s="29">
        <v>164584.51</v>
      </c>
      <c r="D9" s="29">
        <v>167665.73</v>
      </c>
      <c r="E9" s="32">
        <f>20200.56-756.9</f>
        <v>19443.66</v>
      </c>
    </row>
    <row r="10" spans="1:5" ht="21" customHeight="1">
      <c r="A10" s="8" t="s">
        <v>31</v>
      </c>
      <c r="B10" s="31"/>
      <c r="C10" s="29"/>
      <c r="D10" s="29"/>
      <c r="E10" s="32" t="s">
        <v>44</v>
      </c>
    </row>
    <row r="11" spans="1:5" ht="20.25" customHeight="1">
      <c r="A11" s="8" t="s">
        <v>32</v>
      </c>
      <c r="B11" s="31" t="s">
        <v>47</v>
      </c>
      <c r="C11" s="29">
        <v>1029815.79</v>
      </c>
      <c r="D11" s="29">
        <v>982842.01</v>
      </c>
      <c r="E11" s="32">
        <f>199104.64</f>
        <v>199104.64</v>
      </c>
    </row>
    <row r="12" spans="1:5" ht="21.75" customHeight="1">
      <c r="A12" s="8" t="s">
        <v>33</v>
      </c>
      <c r="B12" s="31" t="s">
        <v>48</v>
      </c>
      <c r="C12" s="29">
        <v>292500</v>
      </c>
      <c r="D12" s="29">
        <v>291605.92</v>
      </c>
      <c r="E12" s="32">
        <f>33127.74</f>
        <v>33127.74</v>
      </c>
    </row>
    <row r="13" spans="1:5" ht="17.25" customHeight="1">
      <c r="A13" s="8" t="s">
        <v>34</v>
      </c>
      <c r="B13" s="31"/>
      <c r="C13" s="29">
        <v>28228.98</v>
      </c>
      <c r="D13" s="29">
        <v>30108.92</v>
      </c>
      <c r="E13" s="32">
        <v>2110.4</v>
      </c>
    </row>
    <row r="14" spans="1:5" ht="12.75">
      <c r="A14" s="36" t="s">
        <v>0</v>
      </c>
      <c r="B14" s="36"/>
      <c r="C14" s="37">
        <f>SUM(C5:C13)</f>
        <v>1952853.3599999999</v>
      </c>
      <c r="D14" s="37">
        <f>SUM(D5:D13)</f>
        <v>1933840.1199999999</v>
      </c>
      <c r="E14" s="37">
        <f>SUM(E5:E13)</f>
        <v>299047.88</v>
      </c>
    </row>
  </sheetData>
  <sheetProtection/>
  <mergeCells count="2">
    <mergeCell ref="A1:E1"/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1">
      <selection activeCell="B16" sqref="B16:C16"/>
    </sheetView>
  </sheetViews>
  <sheetFormatPr defaultColWidth="9.00390625" defaultRowHeight="12.75"/>
  <cols>
    <col min="1" max="1" width="10.00390625" style="0" customWidth="1"/>
    <col min="2" max="2" width="25.375" style="0" customWidth="1"/>
    <col min="3" max="3" width="16.00390625" style="0" customWidth="1"/>
    <col min="4" max="4" width="14.875" style="0" customWidth="1"/>
    <col min="5" max="5" width="15.25390625" style="0" customWidth="1"/>
  </cols>
  <sheetData>
    <row r="1" spans="1:7" ht="12.75" customHeight="1">
      <c r="A1" s="83" t="s">
        <v>18</v>
      </c>
      <c r="B1" s="83"/>
      <c r="C1" s="83"/>
      <c r="D1" s="83"/>
      <c r="E1" s="83"/>
      <c r="F1" s="5"/>
      <c r="G1" s="5"/>
    </row>
    <row r="2" spans="1:7" ht="15.75">
      <c r="A2" s="84" t="s">
        <v>17</v>
      </c>
      <c r="B2" s="84"/>
      <c r="C2" s="84"/>
      <c r="D2" s="84"/>
      <c r="E2" s="84"/>
      <c r="F2" s="5"/>
      <c r="G2" s="5"/>
    </row>
    <row r="3" spans="1:7" ht="15.75">
      <c r="A3" s="84" t="s">
        <v>56</v>
      </c>
      <c r="B3" s="84"/>
      <c r="C3" s="84"/>
      <c r="D3" s="84"/>
      <c r="E3" s="84"/>
      <c r="F3" s="2"/>
      <c r="G3" s="2"/>
    </row>
    <row r="4" spans="1:7" ht="12.75">
      <c r="A4" s="79"/>
      <c r="B4" s="80"/>
      <c r="C4" s="81"/>
      <c r="D4" s="81"/>
      <c r="E4" s="81"/>
      <c r="F4" s="81"/>
      <c r="G4" s="81"/>
    </row>
    <row r="5" spans="1:7" ht="12.75" hidden="1">
      <c r="A5" s="3"/>
      <c r="B5" s="3"/>
      <c r="C5" s="3"/>
      <c r="D5" s="3"/>
      <c r="E5" s="3"/>
      <c r="F5" s="5"/>
      <c r="G5" s="5"/>
    </row>
    <row r="6" spans="1:7" ht="12.75" hidden="1">
      <c r="A6" s="3"/>
      <c r="B6" s="3"/>
      <c r="C6" s="3"/>
      <c r="D6" s="3"/>
      <c r="E6" s="3"/>
      <c r="F6" s="5"/>
      <c r="G6" s="5"/>
    </row>
    <row r="7" spans="1:7" ht="12.75" hidden="1">
      <c r="A7" s="3"/>
      <c r="B7" s="3"/>
      <c r="C7" s="3"/>
      <c r="D7" s="3"/>
      <c r="E7" s="3"/>
      <c r="F7" s="5"/>
      <c r="G7" s="5"/>
    </row>
    <row r="8" spans="1:7" ht="12.75" hidden="1">
      <c r="A8" s="3"/>
      <c r="B8" s="3"/>
      <c r="C8" s="3"/>
      <c r="D8" s="3"/>
      <c r="E8" s="3"/>
      <c r="F8" s="5"/>
      <c r="G8" s="5"/>
    </row>
    <row r="9" spans="1:7" ht="12.75" hidden="1">
      <c r="A9" s="3"/>
      <c r="B9" s="3"/>
      <c r="C9" s="3"/>
      <c r="D9" s="3"/>
      <c r="E9" s="3"/>
      <c r="F9" s="5"/>
      <c r="G9" s="5"/>
    </row>
    <row r="10" spans="1:7" ht="51">
      <c r="A10" s="11" t="s">
        <v>2</v>
      </c>
      <c r="B10" s="11" t="s">
        <v>13</v>
      </c>
      <c r="C10" s="11" t="s">
        <v>14</v>
      </c>
      <c r="D10" s="11" t="s">
        <v>15</v>
      </c>
      <c r="E10" s="11" t="s">
        <v>16</v>
      </c>
      <c r="F10" s="5"/>
      <c r="G10" s="5"/>
    </row>
    <row r="11" spans="1:7" ht="34.5" customHeight="1">
      <c r="A11" s="43">
        <v>13276.47</v>
      </c>
      <c r="B11" s="44">
        <f>165235+5012.28</f>
        <v>170247.28</v>
      </c>
      <c r="C11" s="44">
        <f>165833.79+5003.99</f>
        <v>170837.78</v>
      </c>
      <c r="D11" s="44">
        <v>193305.39</v>
      </c>
      <c r="E11" s="45">
        <f>A11+C11-D11</f>
        <v>-9191.140000000014</v>
      </c>
      <c r="F11" s="4"/>
      <c r="G11" s="4"/>
    </row>
    <row r="12" spans="1:7" ht="12.75">
      <c r="A12" s="82"/>
      <c r="B12" s="82"/>
      <c r="C12" s="82"/>
      <c r="D12" s="82"/>
      <c r="E12" s="82"/>
      <c r="F12" s="4"/>
      <c r="G12" s="4"/>
    </row>
    <row r="13" spans="1:5" ht="51" customHeight="1">
      <c r="A13" s="21" t="s">
        <v>7</v>
      </c>
      <c r="B13" s="72" t="s">
        <v>19</v>
      </c>
      <c r="C13" s="85"/>
      <c r="D13" s="72" t="s">
        <v>20</v>
      </c>
      <c r="E13" s="73"/>
    </row>
    <row r="14" spans="1:5" ht="34.5" customHeight="1">
      <c r="A14" s="40">
        <v>1</v>
      </c>
      <c r="B14" s="76" t="s">
        <v>57</v>
      </c>
      <c r="C14" s="77"/>
      <c r="D14" s="74">
        <v>4638</v>
      </c>
      <c r="E14" s="75"/>
    </row>
    <row r="15" spans="1:5" ht="23.25" customHeight="1">
      <c r="A15" s="40">
        <v>2</v>
      </c>
      <c r="B15" s="69" t="s">
        <v>60</v>
      </c>
      <c r="C15" s="78"/>
      <c r="D15" s="67">
        <v>40000</v>
      </c>
      <c r="E15" s="68"/>
    </row>
    <row r="16" spans="1:5" ht="21" customHeight="1">
      <c r="A16" s="41">
        <v>3</v>
      </c>
      <c r="B16" s="69" t="s">
        <v>58</v>
      </c>
      <c r="C16" s="66"/>
      <c r="D16" s="67">
        <v>22040</v>
      </c>
      <c r="E16" s="68"/>
    </row>
    <row r="17" spans="1:5" ht="33" customHeight="1">
      <c r="A17" s="41">
        <v>4</v>
      </c>
      <c r="B17" s="69" t="s">
        <v>61</v>
      </c>
      <c r="C17" s="66"/>
      <c r="D17" s="67">
        <v>5995.94</v>
      </c>
      <c r="E17" s="68"/>
    </row>
    <row r="18" spans="1:5" ht="27" customHeight="1">
      <c r="A18" s="41">
        <v>5</v>
      </c>
      <c r="B18" s="69" t="s">
        <v>59</v>
      </c>
      <c r="C18" s="66"/>
      <c r="D18" s="67">
        <v>25054</v>
      </c>
      <c r="E18" s="68"/>
    </row>
    <row r="19" spans="1:5" ht="21.75" customHeight="1">
      <c r="A19" s="41">
        <v>6</v>
      </c>
      <c r="B19" s="69" t="s">
        <v>62</v>
      </c>
      <c r="C19" s="66"/>
      <c r="D19" s="67">
        <v>16796.01</v>
      </c>
      <c r="E19" s="68"/>
    </row>
    <row r="20" spans="1:5" ht="35.25" customHeight="1">
      <c r="A20" s="41">
        <v>7</v>
      </c>
      <c r="B20" s="69" t="s">
        <v>63</v>
      </c>
      <c r="C20" s="66"/>
      <c r="D20" s="67">
        <v>17520.44</v>
      </c>
      <c r="E20" s="68"/>
    </row>
    <row r="21" spans="1:5" ht="35.25" customHeight="1">
      <c r="A21" s="41">
        <v>8</v>
      </c>
      <c r="B21" s="69" t="s">
        <v>64</v>
      </c>
      <c r="C21" s="66"/>
      <c r="D21" s="67">
        <v>5769</v>
      </c>
      <c r="E21" s="68"/>
    </row>
    <row r="22" spans="1:5" ht="25.5" customHeight="1">
      <c r="A22" s="41">
        <v>9</v>
      </c>
      <c r="B22" s="69" t="s">
        <v>65</v>
      </c>
      <c r="C22" s="66"/>
      <c r="D22" s="67">
        <v>49972</v>
      </c>
      <c r="E22" s="68"/>
    </row>
    <row r="23" spans="1:5" ht="18" customHeight="1">
      <c r="A23" s="41">
        <v>10</v>
      </c>
      <c r="B23" s="69" t="s">
        <v>66</v>
      </c>
      <c r="C23" s="66"/>
      <c r="D23" s="67">
        <f>4600*1.2</f>
        <v>5520</v>
      </c>
      <c r="E23" s="68"/>
    </row>
    <row r="24" spans="1:5" ht="22.5" customHeight="1">
      <c r="A24" s="42"/>
      <c r="B24" s="70" t="s">
        <v>0</v>
      </c>
      <c r="C24" s="71"/>
      <c r="D24" s="65">
        <f>SUM(D14:D23)</f>
        <v>193305.38999999998</v>
      </c>
      <c r="E24" s="66"/>
    </row>
    <row r="25" spans="1:5" ht="12.75">
      <c r="A25" s="18"/>
      <c r="B25" s="18"/>
      <c r="C25" s="18"/>
      <c r="D25" s="18"/>
      <c r="E25" s="18"/>
    </row>
    <row r="26" spans="1:5" ht="12.75">
      <c r="A26" s="18"/>
      <c r="B26" s="18"/>
      <c r="C26" s="18"/>
      <c r="D26" s="18"/>
      <c r="E26" s="18"/>
    </row>
    <row r="27" spans="1:5" ht="12.75">
      <c r="A27" s="18"/>
      <c r="B27" s="18"/>
      <c r="C27" s="18"/>
      <c r="D27" s="18"/>
      <c r="E27" s="18"/>
    </row>
    <row r="28" spans="1:5" ht="12.75">
      <c r="A28" s="18"/>
      <c r="B28" s="18"/>
      <c r="C28" s="18"/>
      <c r="D28" s="18"/>
      <c r="E28" s="18"/>
    </row>
    <row r="29" spans="1:5" ht="12.75">
      <c r="A29" s="18"/>
      <c r="B29" s="18"/>
      <c r="C29" s="18"/>
      <c r="D29" s="18"/>
      <c r="E29" s="18"/>
    </row>
    <row r="30" spans="1:5" ht="12.75">
      <c r="A30" s="18"/>
      <c r="B30" s="18"/>
      <c r="C30" s="18"/>
      <c r="D30" s="18"/>
      <c r="E30" s="18"/>
    </row>
    <row r="31" spans="1:5" ht="12.75">
      <c r="A31" s="18"/>
      <c r="B31" s="18"/>
      <c r="C31" s="18"/>
      <c r="D31" s="18"/>
      <c r="E31" s="18"/>
    </row>
    <row r="32" spans="1:5" ht="12.75">
      <c r="A32" s="18"/>
      <c r="B32" s="18"/>
      <c r="C32" s="18"/>
      <c r="D32" s="18"/>
      <c r="E32" s="18"/>
    </row>
    <row r="33" spans="1:5" ht="12.75">
      <c r="A33" s="18"/>
      <c r="B33" s="18"/>
      <c r="C33" s="18"/>
      <c r="D33" s="18"/>
      <c r="E33" s="18"/>
    </row>
    <row r="34" spans="1:5" ht="12.75">
      <c r="A34" s="18"/>
      <c r="B34" s="18"/>
      <c r="C34" s="18"/>
      <c r="D34" s="18"/>
      <c r="E34" s="18"/>
    </row>
    <row r="35" spans="1:5" ht="12.75">
      <c r="A35" s="18"/>
      <c r="B35" s="18"/>
      <c r="C35" s="18"/>
      <c r="D35" s="18"/>
      <c r="E35" s="18"/>
    </row>
    <row r="36" spans="1:5" ht="12.75">
      <c r="A36" s="18"/>
      <c r="B36" s="18"/>
      <c r="C36" s="18"/>
      <c r="D36" s="18"/>
      <c r="E36" s="18"/>
    </row>
    <row r="37" spans="1:5" ht="12.75">
      <c r="A37" s="18"/>
      <c r="B37" s="18"/>
      <c r="C37" s="18"/>
      <c r="D37" s="18"/>
      <c r="E37" s="18"/>
    </row>
    <row r="38" spans="1:5" ht="12.75">
      <c r="A38" s="18"/>
      <c r="B38" s="18"/>
      <c r="C38" s="18"/>
      <c r="D38" s="18"/>
      <c r="E38" s="18"/>
    </row>
    <row r="39" spans="1:5" ht="12.75">
      <c r="A39" s="18"/>
      <c r="B39" s="18"/>
      <c r="C39" s="18"/>
      <c r="D39" s="18"/>
      <c r="E39" s="18"/>
    </row>
    <row r="40" spans="1:5" ht="12.75">
      <c r="A40" s="18"/>
      <c r="B40" s="18"/>
      <c r="C40" s="18"/>
      <c r="D40" s="18"/>
      <c r="E40" s="18"/>
    </row>
    <row r="41" spans="1:5" ht="12.75">
      <c r="A41" s="18"/>
      <c r="B41" s="18"/>
      <c r="C41" s="18"/>
      <c r="D41" s="18"/>
      <c r="E41" s="18"/>
    </row>
    <row r="42" spans="1:5" ht="12.75">
      <c r="A42" s="18"/>
      <c r="B42" s="18"/>
      <c r="C42" s="18"/>
      <c r="D42" s="18"/>
      <c r="E42" s="18"/>
    </row>
    <row r="43" spans="1:5" ht="12.75">
      <c r="A43" s="18"/>
      <c r="B43" s="18"/>
      <c r="C43" s="18"/>
      <c r="D43" s="18"/>
      <c r="E43" s="18"/>
    </row>
    <row r="44" spans="1:5" ht="12.75">
      <c r="A44" s="18"/>
      <c r="B44" s="18"/>
      <c r="C44" s="18"/>
      <c r="D44" s="18"/>
      <c r="E44" s="18"/>
    </row>
    <row r="45" spans="1:5" ht="12.75">
      <c r="A45" s="18"/>
      <c r="B45" s="18"/>
      <c r="C45" s="18"/>
      <c r="D45" s="18"/>
      <c r="E45" s="18"/>
    </row>
    <row r="46" spans="1:5" ht="12.75">
      <c r="A46" s="18"/>
      <c r="B46" s="18"/>
      <c r="C46" s="18"/>
      <c r="D46" s="18"/>
      <c r="E46" s="18"/>
    </row>
    <row r="47" spans="1:5" ht="12.75">
      <c r="A47" s="18"/>
      <c r="B47" s="18"/>
      <c r="C47" s="18"/>
      <c r="D47" s="18"/>
      <c r="E47" s="18"/>
    </row>
    <row r="48" spans="1:5" ht="12.75">
      <c r="A48" s="12"/>
      <c r="B48" s="12"/>
      <c r="C48" s="12"/>
      <c r="D48" s="12"/>
      <c r="E48" s="12"/>
    </row>
    <row r="49" spans="1:5" ht="12.75">
      <c r="A49" s="12"/>
      <c r="B49" s="12"/>
      <c r="C49" s="12"/>
      <c r="D49" s="12"/>
      <c r="E49" s="12"/>
    </row>
    <row r="50" spans="1:5" ht="12.75">
      <c r="A50" s="12"/>
      <c r="B50" s="12"/>
      <c r="C50" s="12"/>
      <c r="D50" s="12"/>
      <c r="E50" s="12"/>
    </row>
    <row r="51" spans="1:5" ht="12.75">
      <c r="A51" s="12"/>
      <c r="B51" s="12"/>
      <c r="C51" s="12"/>
      <c r="D51" s="12"/>
      <c r="E51" s="12"/>
    </row>
    <row r="52" spans="1:5" ht="12.75">
      <c r="A52" s="12"/>
      <c r="B52" s="12"/>
      <c r="C52" s="12"/>
      <c r="D52" s="12"/>
      <c r="E52" s="12"/>
    </row>
    <row r="53" spans="1:5" ht="12.75">
      <c r="A53" s="12"/>
      <c r="B53" s="12"/>
      <c r="C53" s="12"/>
      <c r="D53" s="12"/>
      <c r="E53" s="12"/>
    </row>
    <row r="54" spans="1:5" ht="12.75">
      <c r="A54" s="12"/>
      <c r="B54" s="12"/>
      <c r="C54" s="12"/>
      <c r="D54" s="12"/>
      <c r="E54" s="12"/>
    </row>
    <row r="55" spans="1:5" ht="12.75">
      <c r="A55" s="12"/>
      <c r="B55" s="12"/>
      <c r="C55" s="12"/>
      <c r="D55" s="12"/>
      <c r="E55" s="12"/>
    </row>
    <row r="56" spans="1:5" ht="12.75">
      <c r="A56" s="12"/>
      <c r="B56" s="12"/>
      <c r="C56" s="12"/>
      <c r="D56" s="12"/>
      <c r="E56" s="12"/>
    </row>
    <row r="57" spans="1:5" ht="12.75">
      <c r="A57" s="12"/>
      <c r="B57" s="12"/>
      <c r="C57" s="12"/>
      <c r="D57" s="12"/>
      <c r="E57" s="12"/>
    </row>
    <row r="58" spans="1:5" ht="12.75">
      <c r="A58" s="12"/>
      <c r="B58" s="12"/>
      <c r="C58" s="12"/>
      <c r="D58" s="12"/>
      <c r="E58" s="12"/>
    </row>
  </sheetData>
  <sheetProtection/>
  <mergeCells count="29">
    <mergeCell ref="A4:G4"/>
    <mergeCell ref="A12:E12"/>
    <mergeCell ref="A1:E1"/>
    <mergeCell ref="A2:E2"/>
    <mergeCell ref="A3:E3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D13:E13"/>
    <mergeCell ref="D14:E14"/>
    <mergeCell ref="D15:E15"/>
    <mergeCell ref="D16:E16"/>
    <mergeCell ref="D17:E17"/>
    <mergeCell ref="D24:E24"/>
    <mergeCell ref="D18:E18"/>
    <mergeCell ref="D19:E19"/>
    <mergeCell ref="D20:E20"/>
    <mergeCell ref="D21:E21"/>
    <mergeCell ref="D22:E22"/>
    <mergeCell ref="D23:E2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Vladimir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Перемиловская Алла Николаевна</cp:lastModifiedBy>
  <cp:lastPrinted>2016-03-27T11:56:33Z</cp:lastPrinted>
  <dcterms:created xsi:type="dcterms:W3CDTF">2005-08-01T12:04:50Z</dcterms:created>
  <dcterms:modified xsi:type="dcterms:W3CDTF">2017-03-21T18:47:28Z</dcterms:modified>
  <cp:category/>
  <cp:version/>
  <cp:contentType/>
  <cp:contentStatus/>
</cp:coreProperties>
</file>