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2315" windowHeight="8700"/>
  </bookViews>
  <sheets>
    <sheet name="2025 " sheetId="7" r:id="rId1"/>
  </sheets>
  <calcPr calcId="145621"/>
</workbook>
</file>

<file path=xl/calcChain.xml><?xml version="1.0" encoding="utf-8"?>
<calcChain xmlns="http://schemas.openxmlformats.org/spreadsheetml/2006/main">
  <c r="C4" i="7" l="1"/>
  <c r="D4" i="7" s="1"/>
  <c r="H28" i="7" l="1"/>
  <c r="E20" i="7" l="1"/>
  <c r="E28" i="7" s="1"/>
  <c r="F20" i="7"/>
  <c r="F28" i="7" s="1"/>
  <c r="D27" i="7"/>
  <c r="D26" i="7"/>
  <c r="D24" i="7"/>
  <c r="C20" i="7"/>
  <c r="C17" i="7"/>
  <c r="D17" i="7" s="1"/>
  <c r="C13" i="7"/>
  <c r="C12" i="7" s="1"/>
  <c r="D12" i="7" s="1"/>
  <c r="G28" i="7" l="1"/>
  <c r="C28" i="7"/>
  <c r="D28" i="7"/>
</calcChain>
</file>

<file path=xl/sharedStrings.xml><?xml version="1.0" encoding="utf-8"?>
<sst xmlns="http://schemas.openxmlformats.org/spreadsheetml/2006/main" count="29" uniqueCount="28">
  <si>
    <t>материалы(инвентарь,моющ. ср-ва,песч. смесь)</t>
  </si>
  <si>
    <t>заработная плата дворника и уборщицы с начислениями на заработную плату</t>
  </si>
  <si>
    <t>материалы(инвентарь,материалы, спец. одежда)</t>
  </si>
  <si>
    <t>заработная плата с начислениями слесаря,электрика</t>
  </si>
  <si>
    <t>расчистка от снега придомовой территории</t>
  </si>
  <si>
    <t>транспортные расходы</t>
  </si>
  <si>
    <t>Прочие расходы</t>
  </si>
  <si>
    <t>Комиссионный сбор (расчётно-кассовое обслуживание)</t>
  </si>
  <si>
    <t>налог в связи с применением УСН</t>
  </si>
  <si>
    <t>расходы по управлению домом</t>
  </si>
  <si>
    <t>Итого</t>
  </si>
  <si>
    <t xml:space="preserve">заработная плата слесаря,электрика,плотника с начислениями на заработную плату </t>
  </si>
  <si>
    <t>расходы в год</t>
  </si>
  <si>
    <t>Содержание аварийно-диспетчерской  службы, в т.ч. :</t>
  </si>
  <si>
    <t>расходы на                1 кв.м. в месяцс 1 июля</t>
  </si>
  <si>
    <t>Техническое обслуживание внутридомового  оборудования,содержание несущих и ненесущих конструкций дома, в т.ч.:</t>
  </si>
  <si>
    <t>вывоз ТКО(уличный смёт)</t>
  </si>
  <si>
    <t>вывоз ТКО(субботники)</t>
  </si>
  <si>
    <t>покос дворовой территории</t>
  </si>
  <si>
    <t>очистка кровли от снега и наледи</t>
  </si>
  <si>
    <t>Промывка системы отопления</t>
  </si>
  <si>
    <t>прочистка от наледи водосточной ситемы</t>
  </si>
  <si>
    <t>дезинфекция дератизация дезинсекция</t>
  </si>
  <si>
    <t>Техника безопасности,мероприятия по охране труда,пожарная безопасность, налог(экология),утилизация люминисцентных ламп.                                                                   Техническое обслуживание вент. каналов                                                       Проведение претензионной работы (взыскание задолженности в судебном порядке)</t>
  </si>
  <si>
    <t xml:space="preserve">Благоустройство и обеспечение сан. состояния жилого здания и придомовой территории ,                  в т. ч. :  </t>
  </si>
  <si>
    <r>
      <t>Снятие показаний общедомовых приборов учёта,контроль за поканиями индивидуальных приборов учёта.</t>
    </r>
    <r>
      <rPr>
        <b/>
        <sz val="13"/>
        <rFont val="Times New Roman"/>
        <family val="1"/>
        <charset val="204"/>
      </rPr>
      <t>Содержание контейнерных площадок</t>
    </r>
  </si>
  <si>
    <t>2025 год</t>
  </si>
  <si>
    <t xml:space="preserve"> Структура тарифа на содержание общего имущества   на 2025 год при способе управления-управление управляющей компанией  (дом благоустроенный,  с горячим водоснабжением, централизованным отоплением,водоснабжением, газом)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</si>
</sst>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8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wrapText="1"/>
    </xf>
    <xf numFmtId="2" fontId="2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0" borderId="11" xfId="0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2" fontId="2" fillId="4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topLeftCell="B2" workbookViewId="0">
      <selection activeCell="B36" sqref="B36"/>
    </sheetView>
  </sheetViews>
  <sheetFormatPr defaultRowHeight="12.75" x14ac:dyDescent="0.2"/>
  <cols>
    <col min="1" max="1" width="0" hidden="1" customWidth="1"/>
    <col min="2" max="2" width="53.85546875" customWidth="1"/>
    <col min="3" max="3" width="21.5703125" hidden="1" customWidth="1"/>
    <col min="4" max="4" width="23" hidden="1" customWidth="1"/>
    <col min="5" max="6" width="9.140625" hidden="1" customWidth="1"/>
    <col min="7" max="7" width="35.85546875" customWidth="1"/>
    <col min="8" max="8" width="0" hidden="1" customWidth="1"/>
  </cols>
  <sheetData>
    <row r="1" spans="2:8" hidden="1" x14ac:dyDescent="0.2"/>
    <row r="2" spans="2:8" ht="86.25" customHeight="1" thickBot="1" x14ac:dyDescent="0.35">
      <c r="B2" s="35" t="s">
        <v>27</v>
      </c>
      <c r="C2" s="35"/>
      <c r="D2" s="35"/>
      <c r="E2" s="36"/>
      <c r="F2" s="36"/>
      <c r="G2" s="36"/>
      <c r="H2" s="36"/>
    </row>
    <row r="3" spans="2:8" ht="54" customHeight="1" x14ac:dyDescent="0.25">
      <c r="B3" s="1"/>
      <c r="C3" s="2" t="s">
        <v>12</v>
      </c>
      <c r="D3" s="3" t="s">
        <v>14</v>
      </c>
      <c r="G3" s="22" t="s">
        <v>26</v>
      </c>
      <c r="H3" s="22" t="s">
        <v>26</v>
      </c>
    </row>
    <row r="4" spans="2:8" ht="53.25" customHeight="1" x14ac:dyDescent="0.25">
      <c r="B4" s="4" t="s">
        <v>24</v>
      </c>
      <c r="C4" s="5">
        <f>C5+C6+C8+C11</f>
        <v>162420</v>
      </c>
      <c r="D4" s="44">
        <f>C4/6282/12*1.12</f>
        <v>2.4131168417701372</v>
      </c>
      <c r="E4" s="44">
        <v>4.37</v>
      </c>
      <c r="F4" s="44">
        <v>5.37</v>
      </c>
      <c r="G4" s="40">
        <v>10.45</v>
      </c>
      <c r="H4" s="40">
        <v>10.1</v>
      </c>
    </row>
    <row r="5" spans="2:8" ht="35.25" customHeight="1" x14ac:dyDescent="0.25">
      <c r="B5" s="24" t="s">
        <v>1</v>
      </c>
      <c r="C5" s="6">
        <v>142163</v>
      </c>
      <c r="D5" s="45"/>
      <c r="E5" s="45"/>
      <c r="F5" s="45"/>
      <c r="G5" s="41"/>
      <c r="H5" s="41"/>
    </row>
    <row r="6" spans="2:8" ht="22.5" customHeight="1" x14ac:dyDescent="0.25">
      <c r="B6" s="25" t="s">
        <v>16</v>
      </c>
      <c r="C6" s="6">
        <v>7704</v>
      </c>
      <c r="D6" s="45"/>
      <c r="E6" s="45"/>
      <c r="F6" s="45"/>
      <c r="G6" s="41"/>
      <c r="H6" s="41"/>
    </row>
    <row r="7" spans="2:8" ht="22.5" customHeight="1" x14ac:dyDescent="0.25">
      <c r="B7" s="25" t="s">
        <v>17</v>
      </c>
      <c r="C7" s="6"/>
      <c r="D7" s="45"/>
      <c r="E7" s="45"/>
      <c r="F7" s="45"/>
      <c r="G7" s="41"/>
      <c r="H7" s="41"/>
    </row>
    <row r="8" spans="2:8" ht="32.25" customHeight="1" x14ac:dyDescent="0.25">
      <c r="B8" s="26" t="s">
        <v>0</v>
      </c>
      <c r="C8" s="6">
        <v>3530</v>
      </c>
      <c r="D8" s="45"/>
      <c r="E8" s="45"/>
      <c r="F8" s="45"/>
      <c r="G8" s="41"/>
      <c r="H8" s="41"/>
    </row>
    <row r="9" spans="2:8" ht="17.25" customHeight="1" x14ac:dyDescent="0.25">
      <c r="B9" s="26" t="s">
        <v>22</v>
      </c>
      <c r="C9" s="6"/>
      <c r="D9" s="45"/>
      <c r="E9" s="45"/>
      <c r="F9" s="45"/>
      <c r="G9" s="41"/>
      <c r="H9" s="41"/>
    </row>
    <row r="10" spans="2:8" ht="23.25" customHeight="1" x14ac:dyDescent="0.25">
      <c r="B10" s="26" t="s">
        <v>18</v>
      </c>
      <c r="C10" s="6"/>
      <c r="D10" s="45"/>
      <c r="E10" s="45"/>
      <c r="F10" s="45"/>
      <c r="G10" s="41"/>
      <c r="H10" s="41"/>
    </row>
    <row r="11" spans="2:8" ht="21.75" customHeight="1" x14ac:dyDescent="0.25">
      <c r="B11" s="27" t="s">
        <v>4</v>
      </c>
      <c r="C11" s="6">
        <v>9023</v>
      </c>
      <c r="D11" s="46"/>
      <c r="E11" s="46"/>
      <c r="F11" s="46"/>
      <c r="G11" s="55"/>
      <c r="H11" s="55"/>
    </row>
    <row r="12" spans="2:8" ht="49.5" x14ac:dyDescent="0.25">
      <c r="B12" s="8" t="s">
        <v>15</v>
      </c>
      <c r="C12" s="5">
        <f>C13+C14+C16</f>
        <v>97185</v>
      </c>
      <c r="D12" s="52">
        <f>C12/6282/12*1.18</f>
        <v>1.5212551735116204</v>
      </c>
      <c r="E12" s="52">
        <v>3.9</v>
      </c>
      <c r="F12" s="52">
        <v>4.9000000000000004</v>
      </c>
      <c r="G12" s="56">
        <v>7</v>
      </c>
      <c r="H12" s="37">
        <v>7</v>
      </c>
    </row>
    <row r="13" spans="2:8" ht="35.25" customHeight="1" x14ac:dyDescent="0.25">
      <c r="B13" s="9" t="s">
        <v>11</v>
      </c>
      <c r="C13" s="6">
        <f>52205+16130</f>
        <v>68335</v>
      </c>
      <c r="D13" s="53"/>
      <c r="E13" s="53"/>
      <c r="F13" s="53"/>
      <c r="G13" s="57"/>
      <c r="H13" s="38"/>
    </row>
    <row r="14" spans="2:8" ht="20.25" customHeight="1" x14ac:dyDescent="0.25">
      <c r="B14" s="7" t="s">
        <v>2</v>
      </c>
      <c r="C14" s="6">
        <v>15530</v>
      </c>
      <c r="D14" s="53"/>
      <c r="E14" s="53"/>
      <c r="F14" s="53"/>
      <c r="G14" s="57"/>
      <c r="H14" s="38"/>
    </row>
    <row r="15" spans="2:8" ht="15" customHeight="1" x14ac:dyDescent="0.25">
      <c r="B15" s="7" t="s">
        <v>21</v>
      </c>
      <c r="C15" s="6"/>
      <c r="D15" s="53"/>
      <c r="E15" s="53"/>
      <c r="F15" s="53"/>
      <c r="G15" s="57"/>
      <c r="H15" s="38"/>
    </row>
    <row r="16" spans="2:8" ht="18" customHeight="1" x14ac:dyDescent="0.25">
      <c r="B16" s="10" t="s">
        <v>19</v>
      </c>
      <c r="C16" s="6">
        <v>13320</v>
      </c>
      <c r="D16" s="54"/>
      <c r="E16" s="54"/>
      <c r="F16" s="54"/>
      <c r="G16" s="58"/>
      <c r="H16" s="39"/>
    </row>
    <row r="17" spans="2:8" ht="39" customHeight="1" x14ac:dyDescent="0.25">
      <c r="B17" s="8" t="s">
        <v>13</v>
      </c>
      <c r="C17" s="5">
        <f>C18+C19</f>
        <v>34125</v>
      </c>
      <c r="D17" s="49">
        <f>C17/6282/12*1.25</f>
        <v>0.56585283349251825</v>
      </c>
      <c r="E17" s="44">
        <v>2.4</v>
      </c>
      <c r="F17" s="44">
        <v>3.4</v>
      </c>
      <c r="G17" s="40">
        <v>2.65</v>
      </c>
    </row>
    <row r="18" spans="2:8" ht="33" customHeight="1" x14ac:dyDescent="0.25">
      <c r="B18" s="9" t="s">
        <v>3</v>
      </c>
      <c r="C18" s="6">
        <v>30575</v>
      </c>
      <c r="D18" s="50"/>
      <c r="E18" s="45"/>
      <c r="F18" s="45"/>
      <c r="G18" s="41"/>
      <c r="H18">
        <v>0.14000000000000001</v>
      </c>
    </row>
    <row r="19" spans="2:8" ht="20.25" customHeight="1" x14ac:dyDescent="0.25">
      <c r="B19" s="10" t="s">
        <v>5</v>
      </c>
      <c r="C19" s="6">
        <v>3550</v>
      </c>
      <c r="D19" s="51"/>
      <c r="E19" s="46"/>
      <c r="F19" s="46"/>
      <c r="G19" s="41"/>
    </row>
    <row r="20" spans="2:8" ht="19.5" customHeight="1" x14ac:dyDescent="0.25">
      <c r="B20" s="8" t="s">
        <v>6</v>
      </c>
      <c r="C20" s="5">
        <f>C21</f>
        <v>1875</v>
      </c>
      <c r="D20" s="44">
        <v>0.22</v>
      </c>
      <c r="E20" s="44">
        <f>0.25+0.1+0.1</f>
        <v>0.44999999999999996</v>
      </c>
      <c r="F20" s="47">
        <f>0.25+0.1+0.1</f>
        <v>0.44999999999999996</v>
      </c>
      <c r="G20" s="40">
        <v>2.35</v>
      </c>
    </row>
    <row r="21" spans="2:8" ht="97.5" customHeight="1" x14ac:dyDescent="0.25">
      <c r="B21" s="29" t="s">
        <v>23</v>
      </c>
      <c r="C21" s="6">
        <v>1875</v>
      </c>
      <c r="D21" s="45"/>
      <c r="E21" s="46"/>
      <c r="F21" s="48"/>
      <c r="G21" s="41"/>
      <c r="H21">
        <v>0.1</v>
      </c>
    </row>
    <row r="22" spans="2:8" ht="18" customHeight="1" x14ac:dyDescent="0.25">
      <c r="B22" s="33" t="s">
        <v>20</v>
      </c>
      <c r="C22" s="6"/>
      <c r="D22" s="23"/>
      <c r="E22" s="28"/>
      <c r="F22" s="28"/>
      <c r="G22" s="42"/>
    </row>
    <row r="23" spans="2:8" ht="67.5" customHeight="1" x14ac:dyDescent="0.25">
      <c r="B23" s="30" t="s">
        <v>25</v>
      </c>
      <c r="C23" s="6"/>
      <c r="D23" s="32"/>
      <c r="E23" s="28"/>
      <c r="F23" s="28"/>
      <c r="G23" s="43"/>
    </row>
    <row r="24" spans="2:8" ht="39" customHeight="1" x14ac:dyDescent="0.25">
      <c r="B24" s="12" t="s">
        <v>7</v>
      </c>
      <c r="C24" s="5">
        <v>106810</v>
      </c>
      <c r="D24" s="11">
        <f>C24/6282/12*1.15</f>
        <v>1.6294107502918391</v>
      </c>
      <c r="E24" s="18"/>
      <c r="F24" s="18"/>
      <c r="G24" s="31">
        <v>1.05</v>
      </c>
    </row>
    <row r="25" spans="2:8" ht="16.5" hidden="1" x14ac:dyDescent="0.25">
      <c r="B25" s="13"/>
      <c r="C25" s="5"/>
      <c r="D25" s="11"/>
      <c r="E25" s="18"/>
      <c r="F25" s="18"/>
    </row>
    <row r="26" spans="2:8" ht="31.5" customHeight="1" x14ac:dyDescent="0.25">
      <c r="B26" s="13" t="s">
        <v>8</v>
      </c>
      <c r="C26" s="5">
        <v>40327</v>
      </c>
      <c r="D26" s="11">
        <f>C26/6282/12*1.12</f>
        <v>0.59914889101135516</v>
      </c>
      <c r="E26" s="18"/>
      <c r="F26" s="18"/>
      <c r="G26" s="19">
        <v>1.05</v>
      </c>
    </row>
    <row r="27" spans="2:8" ht="31.5" customHeight="1" x14ac:dyDescent="0.25">
      <c r="B27" s="13" t="s">
        <v>9</v>
      </c>
      <c r="C27" s="5">
        <v>150669</v>
      </c>
      <c r="D27" s="11">
        <f>C27/6282/12*1.15</f>
        <v>2.2984897325692453</v>
      </c>
      <c r="E27" s="18"/>
      <c r="F27" s="18"/>
      <c r="G27" s="19">
        <v>3.45</v>
      </c>
      <c r="H27">
        <v>0.19</v>
      </c>
    </row>
    <row r="28" spans="2:8" ht="38.25" customHeight="1" x14ac:dyDescent="0.25">
      <c r="B28" s="16" t="s">
        <v>10</v>
      </c>
      <c r="C28" s="14" t="e">
        <f>C4+C12+C17+C20+#REF!+C24+C25+C26+C27</f>
        <v>#REF!</v>
      </c>
      <c r="D28" s="15" t="e">
        <f>D4+D12+D17+D20+#REF!+D24+D25+D26+D27</f>
        <v>#REF!</v>
      </c>
      <c r="E28" s="20">
        <f>E4+E12+E17+E20+E24+E25+E26+E27</f>
        <v>11.12</v>
      </c>
      <c r="F28" s="21">
        <f>F4+F12+F17+F20+F24+F25+F26+F27</f>
        <v>14.12</v>
      </c>
      <c r="G28" s="17">
        <f>G4+G12+G17+G20+G24+G25+G26+G27</f>
        <v>28</v>
      </c>
      <c r="H28" s="34">
        <f>H4+H12+H17+H20+H24+H25+H26+H27</f>
        <v>17.290000000000003</v>
      </c>
    </row>
  </sheetData>
  <mergeCells count="19">
    <mergeCell ref="D4:D11"/>
    <mergeCell ref="D12:D16"/>
    <mergeCell ref="F4:F11"/>
    <mergeCell ref="F12:F16"/>
    <mergeCell ref="G4:G11"/>
    <mergeCell ref="G12:G16"/>
    <mergeCell ref="E12:E16"/>
    <mergeCell ref="B2:H2"/>
    <mergeCell ref="H12:H16"/>
    <mergeCell ref="G20:G23"/>
    <mergeCell ref="H4:H11"/>
    <mergeCell ref="D20:D21"/>
    <mergeCell ref="E20:E21"/>
    <mergeCell ref="F20:F21"/>
    <mergeCell ref="E4:E11"/>
    <mergeCell ref="F17:F19"/>
    <mergeCell ref="E17:E19"/>
    <mergeCell ref="D17:D19"/>
    <mergeCell ref="G17:G19"/>
  </mergeCells>
  <pageMargins left="0.78740157480314965" right="0.78740157480314965" top="0.39370078740157483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</vt:lpstr>
    </vt:vector>
  </TitlesOfParts>
  <Company>МУ "Управление ЖКХ"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Перемиловская Алла Николаевна</cp:lastModifiedBy>
  <cp:lastPrinted>2025-04-04T09:13:45Z</cp:lastPrinted>
  <dcterms:created xsi:type="dcterms:W3CDTF">2012-04-17T18:39:04Z</dcterms:created>
  <dcterms:modified xsi:type="dcterms:W3CDTF">2025-04-04T09:14:24Z</dcterms:modified>
</cp:coreProperties>
</file>